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S:\Shared Folders\Evergreen Alliance\Admin\Marketing &amp; Branding\Newsletters\Resources\"/>
    </mc:Choice>
  </mc:AlternateContent>
  <xr:revisionPtr revIDLastSave="0" documentId="13_ncr:1_{384985F6-EB1E-4A80-A982-1883A9400749}" xr6:coauthVersionLast="47" xr6:coauthVersionMax="47" xr10:uidLastSave="{00000000-0000-0000-0000-000000000000}"/>
  <bookViews>
    <workbookView xWindow="62520" yWindow="-120" windowWidth="29040" windowHeight="15720" xr2:uid="{D7DEFF98-4BFD-4BD0-A2FC-D4E07768F457}"/>
  </bookViews>
  <sheets>
    <sheet name="Overview" sheetId="12" r:id="rId1"/>
    <sheet name="Instructions" sheetId="10" r:id="rId2"/>
    <sheet name="Monthly Cash Flow Projection" sheetId="5" r:id="rId3"/>
    <sheet name="Weekly Cash Flow Projection" sheetId="11" r:id="rId4"/>
    <sheet name="TRNA example" sheetId="4" state="hidden" r:id="rId5"/>
  </sheets>
  <definedNames>
    <definedName name="_xlnm.Print_Area" localSheetId="1">Instructions!$A$1:$C$41</definedName>
    <definedName name="_xlnm.Print_Area" localSheetId="2">'Monthly Cash Flow Projection'!$A$1:$O$110</definedName>
    <definedName name="_xlnm.Print_Area" localSheetId="3">'Weekly Cash Flow Projection'!$A$1:$P$110</definedName>
    <definedName name="_xlnm.Print_Titles" localSheetId="2">'Monthly Cash Flow Projection'!$1:$3</definedName>
    <definedName name="_xlnm.Print_Titles" localSheetId="3">'Weekly Cash Flow Projection'!$1:$3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5" i="5" l="1"/>
  <c r="N105" i="5"/>
  <c r="M105" i="5"/>
  <c r="L105" i="5"/>
  <c r="K105" i="5"/>
  <c r="J105" i="5"/>
  <c r="I105" i="5"/>
  <c r="H105" i="5"/>
  <c r="G105" i="5"/>
  <c r="F105" i="5"/>
  <c r="E105" i="5"/>
  <c r="D105" i="5"/>
  <c r="C105" i="5"/>
  <c r="P104" i="5"/>
  <c r="P103" i="5"/>
  <c r="P101" i="5"/>
  <c r="P100" i="5"/>
  <c r="P105" i="5" s="1"/>
  <c r="O97" i="5"/>
  <c r="N97" i="5"/>
  <c r="M97" i="5"/>
  <c r="L97" i="5"/>
  <c r="K97" i="5"/>
  <c r="J97" i="5"/>
  <c r="I97" i="5"/>
  <c r="H97" i="5"/>
  <c r="G97" i="5"/>
  <c r="F97" i="5"/>
  <c r="E97" i="5"/>
  <c r="D97" i="5"/>
  <c r="C97" i="5"/>
  <c r="P96" i="5"/>
  <c r="P95" i="5"/>
  <c r="P97" i="5" s="1"/>
  <c r="O89" i="5"/>
  <c r="N89" i="5"/>
  <c r="M89" i="5"/>
  <c r="L89" i="5"/>
  <c r="K89" i="5"/>
  <c r="J89" i="5"/>
  <c r="I89" i="5"/>
  <c r="H89" i="5"/>
  <c r="G89" i="5"/>
  <c r="F89" i="5"/>
  <c r="E89" i="5"/>
  <c r="D89" i="5"/>
  <c r="C89" i="5"/>
  <c r="P88" i="5"/>
  <c r="P87" i="5"/>
  <c r="P89" i="5" s="1"/>
  <c r="P86" i="5"/>
  <c r="P85" i="5"/>
  <c r="P84" i="5"/>
  <c r="P83" i="5"/>
  <c r="P82" i="5"/>
  <c r="P81" i="5"/>
  <c r="P80" i="5"/>
  <c r="O78" i="5"/>
  <c r="N78" i="5"/>
  <c r="M78" i="5"/>
  <c r="L78" i="5"/>
  <c r="K78" i="5"/>
  <c r="J78" i="5"/>
  <c r="I78" i="5"/>
  <c r="H78" i="5"/>
  <c r="G78" i="5"/>
  <c r="F78" i="5"/>
  <c r="E78" i="5"/>
  <c r="D78" i="5"/>
  <c r="C78" i="5"/>
  <c r="P77" i="5"/>
  <c r="P76" i="5"/>
  <c r="P75" i="5"/>
  <c r="P78" i="5" s="1"/>
  <c r="P74" i="5"/>
  <c r="P73" i="5"/>
  <c r="P72" i="5"/>
  <c r="P71" i="5"/>
  <c r="O69" i="5"/>
  <c r="N69" i="5"/>
  <c r="M69" i="5"/>
  <c r="L69" i="5"/>
  <c r="K69" i="5"/>
  <c r="J69" i="5"/>
  <c r="I69" i="5"/>
  <c r="H69" i="5"/>
  <c r="G69" i="5"/>
  <c r="F69" i="5"/>
  <c r="E69" i="5"/>
  <c r="D69" i="5"/>
  <c r="C69" i="5"/>
  <c r="P68" i="5"/>
  <c r="P67" i="5"/>
  <c r="P66" i="5"/>
  <c r="P65" i="5"/>
  <c r="P64" i="5"/>
  <c r="P63" i="5"/>
  <c r="P69" i="5" s="1"/>
  <c r="F61" i="5"/>
  <c r="F90" i="5" s="1"/>
  <c r="E61" i="5"/>
  <c r="E90" i="5" s="1"/>
  <c r="O60" i="5"/>
  <c r="O61" i="5" s="1"/>
  <c r="O90" i="5" s="1"/>
  <c r="N60" i="5"/>
  <c r="M60" i="5"/>
  <c r="M61" i="5" s="1"/>
  <c r="M90" i="5" s="1"/>
  <c r="L60" i="5"/>
  <c r="K60" i="5"/>
  <c r="K61" i="5" s="1"/>
  <c r="K90" i="5" s="1"/>
  <c r="J60" i="5"/>
  <c r="I60" i="5"/>
  <c r="I61" i="5" s="1"/>
  <c r="I90" i="5" s="1"/>
  <c r="H60" i="5"/>
  <c r="H61" i="5" s="1"/>
  <c r="H90" i="5" s="1"/>
  <c r="G60" i="5"/>
  <c r="G61" i="5" s="1"/>
  <c r="G90" i="5" s="1"/>
  <c r="F60" i="5"/>
  <c r="E60" i="5"/>
  <c r="D60" i="5"/>
  <c r="C60" i="5"/>
  <c r="C61" i="5" s="1"/>
  <c r="C90" i="5" s="1"/>
  <c r="P59" i="5"/>
  <c r="P58" i="5"/>
  <c r="P57" i="5"/>
  <c r="P56" i="5"/>
  <c r="P55" i="5"/>
  <c r="P54" i="5"/>
  <c r="P53" i="5"/>
  <c r="P60" i="5" s="1"/>
  <c r="P51" i="5"/>
  <c r="P61" i="5" s="1"/>
  <c r="O51" i="5"/>
  <c r="N51" i="5"/>
  <c r="N61" i="5" s="1"/>
  <c r="N90" i="5" s="1"/>
  <c r="M51" i="5"/>
  <c r="L51" i="5"/>
  <c r="L61" i="5" s="1"/>
  <c r="L90" i="5" s="1"/>
  <c r="K51" i="5"/>
  <c r="J51" i="5"/>
  <c r="J61" i="5" s="1"/>
  <c r="J90" i="5" s="1"/>
  <c r="I51" i="5"/>
  <c r="H51" i="5"/>
  <c r="G51" i="5"/>
  <c r="F51" i="5"/>
  <c r="E51" i="5"/>
  <c r="D51" i="5"/>
  <c r="D61" i="5" s="1"/>
  <c r="D90" i="5" s="1"/>
  <c r="C51" i="5"/>
  <c r="P50" i="5"/>
  <c r="P49" i="5"/>
  <c r="P48" i="5"/>
  <c r="P47" i="5"/>
  <c r="P46" i="5"/>
  <c r="P45" i="5"/>
  <c r="P44" i="5"/>
  <c r="D39" i="5"/>
  <c r="D40" i="5" s="1"/>
  <c r="C39" i="5"/>
  <c r="C40" i="5" s="1"/>
  <c r="O38" i="5"/>
  <c r="N38" i="5"/>
  <c r="M38" i="5"/>
  <c r="L38" i="5"/>
  <c r="K38" i="5"/>
  <c r="J38" i="5"/>
  <c r="I38" i="5"/>
  <c r="H38" i="5"/>
  <c r="G38" i="5"/>
  <c r="F38" i="5"/>
  <c r="E38" i="5"/>
  <c r="D38" i="5"/>
  <c r="C38" i="5"/>
  <c r="P38" i="5" s="1"/>
  <c r="P37" i="5"/>
  <c r="P36" i="5"/>
  <c r="P35" i="5"/>
  <c r="O34" i="5"/>
  <c r="N34" i="5"/>
  <c r="N39" i="5" s="1"/>
  <c r="N40" i="5" s="1"/>
  <c r="N91" i="5" s="1"/>
  <c r="M34" i="5"/>
  <c r="M39" i="5" s="1"/>
  <c r="M40" i="5" s="1"/>
  <c r="L34" i="5"/>
  <c r="L39" i="5" s="1"/>
  <c r="L40" i="5" s="1"/>
  <c r="K34" i="5"/>
  <c r="K39" i="5" s="1"/>
  <c r="K40" i="5" s="1"/>
  <c r="J34" i="5"/>
  <c r="J39" i="5" s="1"/>
  <c r="J40" i="5" s="1"/>
  <c r="I34" i="5"/>
  <c r="H34" i="5"/>
  <c r="H39" i="5" s="1"/>
  <c r="H40" i="5" s="1"/>
  <c r="G34" i="5"/>
  <c r="F34" i="5"/>
  <c r="E34" i="5"/>
  <c r="D34" i="5"/>
  <c r="C34" i="5"/>
  <c r="P33" i="5"/>
  <c r="P32" i="5"/>
  <c r="P31" i="5"/>
  <c r="P34" i="5" s="1"/>
  <c r="P29" i="5"/>
  <c r="O29" i="5"/>
  <c r="O39" i="5" s="1"/>
  <c r="O40" i="5" s="1"/>
  <c r="N29" i="5"/>
  <c r="M29" i="5"/>
  <c r="L29" i="5"/>
  <c r="K29" i="5"/>
  <c r="J29" i="5"/>
  <c r="I29" i="5"/>
  <c r="I39" i="5" s="1"/>
  <c r="I40" i="5" s="1"/>
  <c r="I91" i="5" s="1"/>
  <c r="H29" i="5"/>
  <c r="G29" i="5"/>
  <c r="G39" i="5" s="1"/>
  <c r="G40" i="5" s="1"/>
  <c r="G91" i="5" s="1"/>
  <c r="F29" i="5"/>
  <c r="F39" i="5" s="1"/>
  <c r="F40" i="5" s="1"/>
  <c r="E29" i="5"/>
  <c r="E39" i="5" s="1"/>
  <c r="E40" i="5" s="1"/>
  <c r="D29" i="5"/>
  <c r="C29" i="5"/>
  <c r="P28" i="5"/>
  <c r="P27" i="5"/>
  <c r="P26" i="5"/>
  <c r="P25" i="5"/>
  <c r="O23" i="5"/>
  <c r="N23" i="5"/>
  <c r="M23" i="5"/>
  <c r="L23" i="5"/>
  <c r="K23" i="5"/>
  <c r="J23" i="5"/>
  <c r="I23" i="5"/>
  <c r="H23" i="5"/>
  <c r="G23" i="5"/>
  <c r="F23" i="5"/>
  <c r="E23" i="5"/>
  <c r="D23" i="5"/>
  <c r="C23" i="5"/>
  <c r="P22" i="5"/>
  <c r="P21" i="5"/>
  <c r="P20" i="5"/>
  <c r="P19" i="5"/>
  <c r="P18" i="5"/>
  <c r="P23" i="5" s="1"/>
  <c r="P15" i="5"/>
  <c r="O15" i="5"/>
  <c r="N15" i="5"/>
  <c r="M15" i="5"/>
  <c r="L15" i="5"/>
  <c r="K15" i="5"/>
  <c r="J15" i="5"/>
  <c r="I15" i="5"/>
  <c r="H15" i="5"/>
  <c r="G15" i="5"/>
  <c r="F15" i="5"/>
  <c r="E15" i="5"/>
  <c r="D15" i="5"/>
  <c r="C15" i="5"/>
  <c r="P14" i="5"/>
  <c r="P13" i="5"/>
  <c r="P12" i="5"/>
  <c r="P11" i="5"/>
  <c r="P10" i="5"/>
  <c r="C6" i="5"/>
  <c r="P104" i="11"/>
  <c r="P103" i="11"/>
  <c r="P101" i="11"/>
  <c r="P100" i="11"/>
  <c r="P105" i="11" s="1"/>
  <c r="P96" i="11"/>
  <c r="P95" i="11"/>
  <c r="P88" i="11"/>
  <c r="P87" i="11"/>
  <c r="P86" i="11"/>
  <c r="P85" i="11"/>
  <c r="P84" i="11"/>
  <c r="P83" i="11"/>
  <c r="P82" i="11"/>
  <c r="P81" i="11"/>
  <c r="P89" i="11"/>
  <c r="P80" i="11"/>
  <c r="P77" i="11"/>
  <c r="P76" i="11"/>
  <c r="P75" i="11"/>
  <c r="P74" i="11"/>
  <c r="P73" i="11"/>
  <c r="P72" i="11"/>
  <c r="P71" i="11"/>
  <c r="P68" i="11"/>
  <c r="P67" i="11"/>
  <c r="P66" i="11"/>
  <c r="P65" i="11"/>
  <c r="P64" i="11"/>
  <c r="P63" i="11"/>
  <c r="P69" i="11" s="1"/>
  <c r="P59" i="11"/>
  <c r="P58" i="11"/>
  <c r="P57" i="11"/>
  <c r="P56" i="11"/>
  <c r="P55" i="11"/>
  <c r="P54" i="11"/>
  <c r="P53" i="11"/>
  <c r="P60" i="11" s="1"/>
  <c r="P50" i="11"/>
  <c r="P49" i="11"/>
  <c r="P48" i="11"/>
  <c r="P47" i="11"/>
  <c r="P46" i="11"/>
  <c r="P45" i="11"/>
  <c r="P44" i="11"/>
  <c r="P37" i="11"/>
  <c r="P36" i="11"/>
  <c r="P35" i="11"/>
  <c r="P33" i="11"/>
  <c r="P32" i="11"/>
  <c r="P31" i="11"/>
  <c r="P34" i="11"/>
  <c r="P28" i="11"/>
  <c r="P29" i="11" s="1"/>
  <c r="P27" i="11"/>
  <c r="P26" i="11"/>
  <c r="P25" i="11"/>
  <c r="P22" i="11"/>
  <c r="P21" i="11"/>
  <c r="P20" i="11"/>
  <c r="P19" i="11"/>
  <c r="P18" i="11"/>
  <c r="P14" i="11"/>
  <c r="P13" i="11"/>
  <c r="P12" i="11"/>
  <c r="P11" i="11"/>
  <c r="P10" i="11"/>
  <c r="O105" i="11"/>
  <c r="O97" i="11"/>
  <c r="O89" i="11"/>
  <c r="O78" i="11"/>
  <c r="O69" i="11"/>
  <c r="O60" i="11"/>
  <c r="O51" i="11"/>
  <c r="O61" i="11" s="1"/>
  <c r="O90" i="11" s="1"/>
  <c r="O38" i="11"/>
  <c r="O39" i="11" s="1"/>
  <c r="O40" i="11" s="1"/>
  <c r="O91" i="11" s="1"/>
  <c r="O34" i="11"/>
  <c r="O29" i="11"/>
  <c r="O23" i="11"/>
  <c r="O15" i="11"/>
  <c r="D2" i="11"/>
  <c r="E2" i="11" s="1"/>
  <c r="F2" i="11" s="1"/>
  <c r="G2" i="11" s="1"/>
  <c r="H2" i="11" s="1"/>
  <c r="I2" i="11" s="1"/>
  <c r="J2" i="11" s="1"/>
  <c r="K2" i="11" s="1"/>
  <c r="L2" i="11" s="1"/>
  <c r="M2" i="11" s="1"/>
  <c r="N2" i="11" s="1"/>
  <c r="O2" i="11" s="1"/>
  <c r="N105" i="11"/>
  <c r="M105" i="11"/>
  <c r="L105" i="11"/>
  <c r="K105" i="11"/>
  <c r="J105" i="11"/>
  <c r="I105" i="11"/>
  <c r="H105" i="11"/>
  <c r="G105" i="11"/>
  <c r="F105" i="11"/>
  <c r="E105" i="11"/>
  <c r="D105" i="11"/>
  <c r="C105" i="11"/>
  <c r="Q104" i="11"/>
  <c r="Q103" i="11"/>
  <c r="Q101" i="11"/>
  <c r="Q100" i="11"/>
  <c r="Q105" i="11" s="1"/>
  <c r="N97" i="11"/>
  <c r="M97" i="11"/>
  <c r="L97" i="11"/>
  <c r="K97" i="11"/>
  <c r="J97" i="11"/>
  <c r="I97" i="11"/>
  <c r="H97" i="11"/>
  <c r="G97" i="11"/>
  <c r="F97" i="11"/>
  <c r="E97" i="11"/>
  <c r="D97" i="11"/>
  <c r="C97" i="11"/>
  <c r="Q96" i="11"/>
  <c r="Q95" i="11"/>
  <c r="Q97" i="11" s="1"/>
  <c r="N89" i="11"/>
  <c r="M89" i="11"/>
  <c r="L89" i="11"/>
  <c r="K89" i="11"/>
  <c r="J89" i="11"/>
  <c r="J90" i="11" s="1"/>
  <c r="I89" i="11"/>
  <c r="H89" i="11"/>
  <c r="G89" i="11"/>
  <c r="F89" i="11"/>
  <c r="E89" i="11"/>
  <c r="D89" i="11"/>
  <c r="C89" i="11"/>
  <c r="Q88" i="11"/>
  <c r="Q87" i="11"/>
  <c r="Q86" i="11"/>
  <c r="Q85" i="11"/>
  <c r="Q84" i="11"/>
  <c r="Q83" i="11"/>
  <c r="Q82" i="11"/>
  <c r="Q81" i="11"/>
  <c r="Q80" i="11"/>
  <c r="Q89" i="11"/>
  <c r="N78" i="11"/>
  <c r="M78" i="11"/>
  <c r="L78" i="11"/>
  <c r="K78" i="11"/>
  <c r="J78" i="11"/>
  <c r="I78" i="11"/>
  <c r="H78" i="11"/>
  <c r="H90" i="11" s="1"/>
  <c r="G78" i="11"/>
  <c r="F78" i="11"/>
  <c r="E78" i="11"/>
  <c r="D78" i="11"/>
  <c r="C78" i="11"/>
  <c r="Q77" i="11"/>
  <c r="Q76" i="11"/>
  <c r="Q75" i="11"/>
  <c r="Q74" i="11"/>
  <c r="Q73" i="11"/>
  <c r="Q72" i="11"/>
  <c r="Q71" i="11"/>
  <c r="Q78" i="11" s="1"/>
  <c r="N69" i="11"/>
  <c r="M69" i="11"/>
  <c r="L69" i="11"/>
  <c r="K69" i="11"/>
  <c r="J69" i="11"/>
  <c r="I69" i="11"/>
  <c r="H69" i="11"/>
  <c r="G69" i="11"/>
  <c r="G90" i="11" s="1"/>
  <c r="F69" i="11"/>
  <c r="E69" i="11"/>
  <c r="D69" i="11"/>
  <c r="C69" i="11"/>
  <c r="Q68" i="11"/>
  <c r="Q67" i="11"/>
  <c r="Q66" i="11"/>
  <c r="Q65" i="11"/>
  <c r="Q64" i="11"/>
  <c r="Q63" i="11"/>
  <c r="Q69" i="11" s="1"/>
  <c r="N60" i="11"/>
  <c r="N61" i="11"/>
  <c r="N90" i="11"/>
  <c r="M60" i="11"/>
  <c r="M61" i="11" s="1"/>
  <c r="M90" i="11" s="1"/>
  <c r="L60" i="11"/>
  <c r="L61" i="11" s="1"/>
  <c r="L90" i="11" s="1"/>
  <c r="K60" i="11"/>
  <c r="J60" i="11"/>
  <c r="I60" i="11"/>
  <c r="H60" i="11"/>
  <c r="G60" i="11"/>
  <c r="F60" i="11"/>
  <c r="E60" i="11"/>
  <c r="E61" i="11" s="1"/>
  <c r="D60" i="11"/>
  <c r="C60" i="11"/>
  <c r="C61" i="11" s="1"/>
  <c r="C90" i="11" s="1"/>
  <c r="Q59" i="11"/>
  <c r="Q58" i="11"/>
  <c r="Q57" i="11"/>
  <c r="Q56" i="11"/>
  <c r="Q55" i="11"/>
  <c r="Q54" i="11"/>
  <c r="Q53" i="11"/>
  <c r="Q60" i="11"/>
  <c r="N51" i="11"/>
  <c r="M51" i="11"/>
  <c r="L51" i="11"/>
  <c r="K51" i="11"/>
  <c r="K61" i="11"/>
  <c r="K90" i="11" s="1"/>
  <c r="J51" i="11"/>
  <c r="I51" i="11"/>
  <c r="I61" i="11"/>
  <c r="H51" i="11"/>
  <c r="H61" i="11" s="1"/>
  <c r="G51" i="11"/>
  <c r="G61" i="11"/>
  <c r="F51" i="11"/>
  <c r="F61" i="11"/>
  <c r="F90" i="11" s="1"/>
  <c r="E51" i="11"/>
  <c r="D51" i="11"/>
  <c r="C51" i="11"/>
  <c r="Q50" i="11"/>
  <c r="Q49" i="11"/>
  <c r="Q48" i="11"/>
  <c r="Q47" i="11"/>
  <c r="Q46" i="11"/>
  <c r="Q45" i="11"/>
  <c r="Q44" i="11"/>
  <c r="Q51" i="11" s="1"/>
  <c r="Q61" i="11" s="1"/>
  <c r="Q38" i="11"/>
  <c r="N38" i="11"/>
  <c r="M38" i="11"/>
  <c r="L38" i="11"/>
  <c r="K38" i="11"/>
  <c r="J38" i="11"/>
  <c r="I38" i="11"/>
  <c r="H38" i="11"/>
  <c r="G38" i="11"/>
  <c r="P38" i="11"/>
  <c r="F38" i="11"/>
  <c r="E38" i="11"/>
  <c r="D38" i="11"/>
  <c r="C38" i="11"/>
  <c r="C39" i="11" s="1"/>
  <c r="C40" i="11" s="1"/>
  <c r="Q37" i="11"/>
  <c r="Q36" i="11"/>
  <c r="Q35" i="11"/>
  <c r="N34" i="11"/>
  <c r="M34" i="11"/>
  <c r="L34" i="11"/>
  <c r="K34" i="11"/>
  <c r="K39" i="11" s="1"/>
  <c r="K40" i="11" s="1"/>
  <c r="K91" i="11" s="1"/>
  <c r="J34" i="11"/>
  <c r="I34" i="11"/>
  <c r="H34" i="11"/>
  <c r="G34" i="11"/>
  <c r="G39" i="11" s="1"/>
  <c r="F34" i="11"/>
  <c r="E34" i="11"/>
  <c r="E39" i="11" s="1"/>
  <c r="E40" i="11" s="1"/>
  <c r="D34" i="11"/>
  <c r="C34" i="11"/>
  <c r="Q33" i="11"/>
  <c r="Q32" i="11"/>
  <c r="Q31" i="11"/>
  <c r="Q34" i="11" s="1"/>
  <c r="N29" i="11"/>
  <c r="M29" i="11"/>
  <c r="L29" i="11"/>
  <c r="K29" i="11"/>
  <c r="J29" i="11"/>
  <c r="J39" i="11" s="1"/>
  <c r="J40" i="11" s="1"/>
  <c r="J91" i="11" s="1"/>
  <c r="I29" i="11"/>
  <c r="H29" i="11"/>
  <c r="G29" i="11"/>
  <c r="F29" i="11"/>
  <c r="E29" i="11"/>
  <c r="D29" i="11"/>
  <c r="D39" i="11"/>
  <c r="D40" i="11" s="1"/>
  <c r="C29" i="11"/>
  <c r="Q28" i="11"/>
  <c r="Q27" i="11"/>
  <c r="Q26" i="11"/>
  <c r="Q25" i="11"/>
  <c r="Q29" i="11"/>
  <c r="Q39" i="11"/>
  <c r="N23" i="11"/>
  <c r="M23" i="11"/>
  <c r="L23" i="11"/>
  <c r="K23" i="11"/>
  <c r="J23" i="11"/>
  <c r="I23" i="11"/>
  <c r="H23" i="11"/>
  <c r="G23" i="11"/>
  <c r="F23" i="11"/>
  <c r="E23" i="11"/>
  <c r="D23" i="11"/>
  <c r="C23" i="11"/>
  <c r="Q22" i="11"/>
  <c r="Q21" i="11"/>
  <c r="Q20" i="11"/>
  <c r="Q19" i="11"/>
  <c r="Q18" i="11"/>
  <c r="Q23" i="11"/>
  <c r="N15" i="11"/>
  <c r="M15" i="11"/>
  <c r="L15" i="11"/>
  <c r="K15" i="11"/>
  <c r="J15" i="11"/>
  <c r="I15" i="11"/>
  <c r="H15" i="11"/>
  <c r="H40" i="11" s="1"/>
  <c r="G15" i="11"/>
  <c r="F15" i="11"/>
  <c r="E15" i="11"/>
  <c r="D15" i="11"/>
  <c r="C15" i="11"/>
  <c r="Q14" i="11"/>
  <c r="Q13" i="11"/>
  <c r="Q12" i="11"/>
  <c r="Q11" i="11"/>
  <c r="Q10" i="11"/>
  <c r="Q15" i="11"/>
  <c r="C6" i="11"/>
  <c r="P5" i="11"/>
  <c r="Q5" i="11" s="1"/>
  <c r="P4" i="11"/>
  <c r="Q4" i="11" s="1"/>
  <c r="P3" i="11"/>
  <c r="O3" i="5"/>
  <c r="B2" i="5"/>
  <c r="O5" i="5"/>
  <c r="P5" i="5" s="1"/>
  <c r="O4" i="5"/>
  <c r="P4" i="5"/>
  <c r="D2" i="5"/>
  <c r="E2" i="5" s="1"/>
  <c r="F2" i="5" s="1"/>
  <c r="G2" i="5" s="1"/>
  <c r="H2" i="5" s="1"/>
  <c r="I2" i="5" s="1"/>
  <c r="J2" i="5" s="1"/>
  <c r="K2" i="5" s="1"/>
  <c r="L2" i="5" s="1"/>
  <c r="M2" i="5" s="1"/>
  <c r="N2" i="5" s="1"/>
  <c r="E74" i="4"/>
  <c r="C24" i="4"/>
  <c r="E24" i="4" s="1"/>
  <c r="C36" i="4"/>
  <c r="C38" i="4"/>
  <c r="D23" i="4"/>
  <c r="E23" i="4"/>
  <c r="D103" i="4"/>
  <c r="E102" i="4"/>
  <c r="E100" i="4"/>
  <c r="A100" i="4"/>
  <c r="A102" i="4"/>
  <c r="E95" i="4"/>
  <c r="E93" i="4"/>
  <c r="D91" i="4"/>
  <c r="E91" i="4"/>
  <c r="E90" i="4"/>
  <c r="E89" i="4"/>
  <c r="D88" i="4"/>
  <c r="E88" i="4"/>
  <c r="E87" i="4"/>
  <c r="E86" i="4"/>
  <c r="D85" i="4"/>
  <c r="E85" i="4"/>
  <c r="E84" i="4"/>
  <c r="D83" i="4"/>
  <c r="E83" i="4"/>
  <c r="E82" i="4"/>
  <c r="E81" i="4"/>
  <c r="D80" i="4"/>
  <c r="E80" i="4"/>
  <c r="D79" i="4"/>
  <c r="E79" i="4" s="1"/>
  <c r="E78" i="4"/>
  <c r="E77" i="4"/>
  <c r="E76" i="4"/>
  <c r="E75" i="4"/>
  <c r="D73" i="4"/>
  <c r="D72" i="4"/>
  <c r="D92" i="4" s="1"/>
  <c r="E92" i="4" s="1"/>
  <c r="C72" i="4"/>
  <c r="C92" i="4"/>
  <c r="E71" i="4"/>
  <c r="E70" i="4"/>
  <c r="D69" i="4"/>
  <c r="C69" i="4"/>
  <c r="E68" i="4"/>
  <c r="E67" i="4"/>
  <c r="E66" i="4"/>
  <c r="E65" i="4"/>
  <c r="E64" i="4"/>
  <c r="E63" i="4"/>
  <c r="E62" i="4"/>
  <c r="E61" i="4"/>
  <c r="E60" i="4"/>
  <c r="E59" i="4"/>
  <c r="E57" i="4"/>
  <c r="C53" i="4"/>
  <c r="C52" i="4"/>
  <c r="E52" i="4" s="1"/>
  <c r="E51" i="4"/>
  <c r="E49" i="4"/>
  <c r="D48" i="4"/>
  <c r="C48" i="4"/>
  <c r="E47" i="4"/>
  <c r="E46" i="4"/>
  <c r="E45" i="4"/>
  <c r="E44" i="4"/>
  <c r="D43" i="4"/>
  <c r="E43" i="4"/>
  <c r="D42" i="4"/>
  <c r="D50" i="4" s="1"/>
  <c r="E37" i="4"/>
  <c r="E35" i="4"/>
  <c r="E34" i="4"/>
  <c r="E33" i="4"/>
  <c r="E32" i="4"/>
  <c r="E31" i="4"/>
  <c r="E30" i="4"/>
  <c r="D29" i="4"/>
  <c r="C29" i="4"/>
  <c r="E28" i="4"/>
  <c r="E27" i="4"/>
  <c r="E22" i="4"/>
  <c r="E21" i="4"/>
  <c r="E20" i="4"/>
  <c r="E19" i="4"/>
  <c r="E18" i="4"/>
  <c r="E17" i="4"/>
  <c r="E16" i="4"/>
  <c r="E15" i="4"/>
  <c r="E14" i="4"/>
  <c r="D10" i="4"/>
  <c r="C10" i="4"/>
  <c r="E10" i="4"/>
  <c r="E9" i="4"/>
  <c r="E8" i="4"/>
  <c r="D53" i="4"/>
  <c r="E53" i="4" s="1"/>
  <c r="D54" i="4"/>
  <c r="E54" i="4"/>
  <c r="D55" i="4"/>
  <c r="E55" i="4"/>
  <c r="D52" i="4"/>
  <c r="D24" i="4"/>
  <c r="D36" i="4"/>
  <c r="C50" i="4"/>
  <c r="E48" i="4"/>
  <c r="E72" i="4"/>
  <c r="P97" i="11"/>
  <c r="J61" i="11"/>
  <c r="P78" i="11"/>
  <c r="P51" i="11"/>
  <c r="E103" i="4"/>
  <c r="E73" i="4"/>
  <c r="D56" i="4"/>
  <c r="O6" i="5"/>
  <c r="H39" i="11"/>
  <c r="N39" i="11"/>
  <c r="N40" i="11" s="1"/>
  <c r="N91" i="11" s="1"/>
  <c r="P23" i="11"/>
  <c r="P15" i="11"/>
  <c r="P90" i="5" l="1"/>
  <c r="H91" i="5"/>
  <c r="C91" i="5"/>
  <c r="D91" i="5"/>
  <c r="O91" i="5"/>
  <c r="J91" i="5"/>
  <c r="K91" i="5"/>
  <c r="E91" i="5"/>
  <c r="P39" i="5"/>
  <c r="P40" i="5" s="1"/>
  <c r="L91" i="5"/>
  <c r="F91" i="5"/>
  <c r="M91" i="5"/>
  <c r="F39" i="11"/>
  <c r="F40" i="11" s="1"/>
  <c r="F91" i="11" s="1"/>
  <c r="C91" i="11"/>
  <c r="D91" i="11"/>
  <c r="F52" i="4"/>
  <c r="F55" i="4"/>
  <c r="D58" i="4"/>
  <c r="E50" i="4"/>
  <c r="H91" i="11"/>
  <c r="Q90" i="11"/>
  <c r="C107" i="11"/>
  <c r="D6" i="11" s="1"/>
  <c r="D107" i="11" s="1"/>
  <c r="E6" i="11" s="1"/>
  <c r="Q40" i="11"/>
  <c r="Q91" i="11" s="1"/>
  <c r="Q109" i="11" s="1"/>
  <c r="E90" i="11"/>
  <c r="E91" i="11" s="1"/>
  <c r="F53" i="4"/>
  <c r="E42" i="4"/>
  <c r="P61" i="11"/>
  <c r="P90" i="11" s="1"/>
  <c r="C56" i="4"/>
  <c r="P39" i="11"/>
  <c r="P40" i="11" s="1"/>
  <c r="P91" i="11" s="1"/>
  <c r="L39" i="11"/>
  <c r="L40" i="11" s="1"/>
  <c r="L91" i="11" s="1"/>
  <c r="F54" i="4"/>
  <c r="E36" i="4"/>
  <c r="D38" i="4"/>
  <c r="G40" i="11"/>
  <c r="G91" i="11" s="1"/>
  <c r="F56" i="4"/>
  <c r="E69" i="4"/>
  <c r="E29" i="4"/>
  <c r="P6" i="11"/>
  <c r="M39" i="11"/>
  <c r="M40" i="11" s="1"/>
  <c r="M91" i="11" s="1"/>
  <c r="I39" i="11"/>
  <c r="I40" i="11" s="1"/>
  <c r="D61" i="11"/>
  <c r="D90" i="11" s="1"/>
  <c r="I90" i="11"/>
  <c r="C109" i="5" l="1"/>
  <c r="D4" i="5" s="1"/>
  <c r="D109" i="5" s="1"/>
  <c r="E4" i="5" s="1"/>
  <c r="C107" i="5"/>
  <c r="D6" i="5" s="1"/>
  <c r="C92" i="5"/>
  <c r="D5" i="5" s="1"/>
  <c r="P91" i="5"/>
  <c r="O109" i="5"/>
  <c r="O107" i="5"/>
  <c r="O92" i="5"/>
  <c r="P92" i="11"/>
  <c r="P107" i="11" s="1"/>
  <c r="P109" i="11"/>
  <c r="D94" i="4"/>
  <c r="F58" i="4"/>
  <c r="E107" i="11"/>
  <c r="F6" i="11" s="1"/>
  <c r="F107" i="11" s="1"/>
  <c r="G6" i="11" s="1"/>
  <c r="G107" i="11" s="1"/>
  <c r="H6" i="11" s="1"/>
  <c r="H107" i="11" s="1"/>
  <c r="I6" i="11" s="1"/>
  <c r="I107" i="11" s="1"/>
  <c r="J6" i="11" s="1"/>
  <c r="J107" i="11" s="1"/>
  <c r="K6" i="11" s="1"/>
  <c r="K107" i="11" s="1"/>
  <c r="L6" i="11" s="1"/>
  <c r="L107" i="11" s="1"/>
  <c r="M6" i="11" s="1"/>
  <c r="M107" i="11" s="1"/>
  <c r="N6" i="11" s="1"/>
  <c r="N107" i="11" s="1"/>
  <c r="O6" i="11" s="1"/>
  <c r="O107" i="11" s="1"/>
  <c r="E56" i="4"/>
  <c r="C58" i="4"/>
  <c r="C94" i="4" s="1"/>
  <c r="C96" i="4" s="1"/>
  <c r="C104" i="4" s="1"/>
  <c r="Q92" i="11"/>
  <c r="I91" i="11"/>
  <c r="E38" i="4"/>
  <c r="C92" i="11"/>
  <c r="D5" i="11" s="1"/>
  <c r="D92" i="11" s="1"/>
  <c r="E5" i="11" s="1"/>
  <c r="E92" i="11" s="1"/>
  <c r="F5" i="11" s="1"/>
  <c r="F92" i="11" s="1"/>
  <c r="G5" i="11" s="1"/>
  <c r="G92" i="11" s="1"/>
  <c r="H5" i="11" s="1"/>
  <c r="H92" i="11" s="1"/>
  <c r="I5" i="11" s="1"/>
  <c r="I92" i="11" s="1"/>
  <c r="J5" i="11" s="1"/>
  <c r="J92" i="11" s="1"/>
  <c r="K5" i="11" s="1"/>
  <c r="K92" i="11" s="1"/>
  <c r="L5" i="11" s="1"/>
  <c r="L92" i="11" s="1"/>
  <c r="M5" i="11" s="1"/>
  <c r="M92" i="11" s="1"/>
  <c r="N5" i="11" s="1"/>
  <c r="N92" i="11" s="1"/>
  <c r="O5" i="11" s="1"/>
  <c r="O92" i="11" s="1"/>
  <c r="C109" i="11"/>
  <c r="D4" i="11" s="1"/>
  <c r="D109" i="11" s="1"/>
  <c r="E4" i="11" s="1"/>
  <c r="E109" i="11" s="1"/>
  <c r="F4" i="11" s="1"/>
  <c r="F109" i="11" s="1"/>
  <c r="G4" i="11" s="1"/>
  <c r="G109" i="11" s="1"/>
  <c r="H4" i="11" s="1"/>
  <c r="H109" i="11" s="1"/>
  <c r="I4" i="11" s="1"/>
  <c r="I109" i="11" s="1"/>
  <c r="J4" i="11" s="1"/>
  <c r="J109" i="11" s="1"/>
  <c r="K4" i="11" s="1"/>
  <c r="K109" i="11" s="1"/>
  <c r="L4" i="11" s="1"/>
  <c r="L109" i="11" s="1"/>
  <c r="M4" i="11" s="1"/>
  <c r="M109" i="11" s="1"/>
  <c r="N4" i="11" s="1"/>
  <c r="N109" i="11" s="1"/>
  <c r="O4" i="11" s="1"/>
  <c r="O109" i="11" s="1"/>
  <c r="E109" i="5" l="1"/>
  <c r="F4" i="5" s="1"/>
  <c r="P109" i="5"/>
  <c r="P92" i="5"/>
  <c r="P107" i="5" s="1"/>
  <c r="E5" i="5"/>
  <c r="E92" i="5" s="1"/>
  <c r="F5" i="5" s="1"/>
  <c r="D92" i="5"/>
  <c r="D107" i="5"/>
  <c r="E6" i="5" s="1"/>
  <c r="E107" i="5" s="1"/>
  <c r="F6" i="5" s="1"/>
  <c r="E58" i="4"/>
  <c r="E94" i="4"/>
  <c r="D96" i="4"/>
  <c r="F107" i="5" l="1"/>
  <c r="G6" i="5" s="1"/>
  <c r="F109" i="5"/>
  <c r="G4" i="5" s="1"/>
  <c r="F92" i="5"/>
  <c r="G5" i="5" s="1"/>
  <c r="D104" i="4"/>
  <c r="E96" i="4"/>
  <c r="E104" i="4" s="1"/>
  <c r="G107" i="5" l="1"/>
  <c r="H6" i="5" s="1"/>
  <c r="G92" i="5"/>
  <c r="H5" i="5" s="1"/>
  <c r="G109" i="5"/>
  <c r="H4" i="5" s="1"/>
  <c r="H109" i="5" l="1"/>
  <c r="I4" i="5" s="1"/>
  <c r="H92" i="5"/>
  <c r="I5" i="5" s="1"/>
  <c r="H107" i="5"/>
  <c r="I6" i="5" s="1"/>
  <c r="I109" i="5" l="1"/>
  <c r="J4" i="5" s="1"/>
  <c r="J6" i="5"/>
  <c r="I107" i="5"/>
  <c r="I92" i="5"/>
  <c r="J5" i="5" s="1"/>
  <c r="J92" i="5" l="1"/>
  <c r="K5" i="5" s="1"/>
  <c r="J109" i="5"/>
  <c r="K4" i="5" s="1"/>
  <c r="J107" i="5"/>
  <c r="K6" i="5" s="1"/>
  <c r="K107" i="5" l="1"/>
  <c r="L6" i="5" s="1"/>
  <c r="K109" i="5"/>
  <c r="L4" i="5" s="1"/>
  <c r="K92" i="5"/>
  <c r="L5" i="5" s="1"/>
  <c r="L92" i="5" l="1"/>
  <c r="M5" i="5" s="1"/>
  <c r="L109" i="5"/>
  <c r="M4" i="5" s="1"/>
  <c r="L107" i="5"/>
  <c r="M6" i="5" s="1"/>
  <c r="M107" i="5" l="1"/>
  <c r="N6" i="5" s="1"/>
  <c r="N107" i="5" s="1"/>
  <c r="N4" i="5"/>
  <c r="N109" i="5" s="1"/>
  <c r="M109" i="5"/>
  <c r="N5" i="5"/>
  <c r="N92" i="5" s="1"/>
  <c r="M92" i="5"/>
</calcChain>
</file>

<file path=xl/sharedStrings.xml><?xml version="1.0" encoding="utf-8"?>
<sst xmlns="http://schemas.openxmlformats.org/spreadsheetml/2006/main" count="446" uniqueCount="261">
  <si>
    <t>Budget</t>
  </si>
  <si>
    <t>Personnel</t>
  </si>
  <si>
    <t>Executive Director</t>
  </si>
  <si>
    <t>FICA/Medi</t>
  </si>
  <si>
    <t>SUI</t>
  </si>
  <si>
    <t>Workers' Comp</t>
  </si>
  <si>
    <t>Total Personnel</t>
  </si>
  <si>
    <t>Operating Expenses</t>
  </si>
  <si>
    <t>Office Supplies</t>
  </si>
  <si>
    <t>Grand Total Expenses</t>
  </si>
  <si>
    <t>Telecommunications</t>
  </si>
  <si>
    <t>Actual</t>
  </si>
  <si>
    <t>Youth Organizer</t>
  </si>
  <si>
    <t>Accounting &amp; Audit</t>
  </si>
  <si>
    <t>Staff Mileage/Travel/Parking</t>
  </si>
  <si>
    <t>Miscellaneous Expenses</t>
  </si>
  <si>
    <t>Outside Professional Consultants</t>
  </si>
  <si>
    <t>Postage, Shipping &amp; Deliveries</t>
  </si>
  <si>
    <t>Printing &amp; Reproduction</t>
  </si>
  <si>
    <t>Repairs and Maintenance</t>
  </si>
  <si>
    <t>Bank Service Charges</t>
  </si>
  <si>
    <t>Printing of Program Materials</t>
  </si>
  <si>
    <t>Program Supplies</t>
  </si>
  <si>
    <t>Payroll Service Fees</t>
  </si>
  <si>
    <t>Facilitation/Venues/Hospitality</t>
  </si>
  <si>
    <t>Program Expenses</t>
  </si>
  <si>
    <t xml:space="preserve">Consultants/Instructors </t>
  </si>
  <si>
    <t xml:space="preserve">Conferences &amp; Meetings </t>
  </si>
  <si>
    <t xml:space="preserve">Mileage/Travel/Parking   </t>
  </si>
  <si>
    <t>Computers/IT</t>
  </si>
  <si>
    <t>Rent</t>
  </si>
  <si>
    <t>Medical Health Insurance</t>
  </si>
  <si>
    <t>Meetings/Trainings</t>
  </si>
  <si>
    <t>Insurance - Liability</t>
  </si>
  <si>
    <t>Insurance - D&amp;O</t>
  </si>
  <si>
    <t>Licenses/Fees/Permits</t>
  </si>
  <si>
    <t>Employee Goodwill</t>
  </si>
  <si>
    <t>Foundations</t>
  </si>
  <si>
    <t>Government Contracts</t>
  </si>
  <si>
    <t>Corporations</t>
  </si>
  <si>
    <t>Individuals</t>
  </si>
  <si>
    <t>Interest Income</t>
  </si>
  <si>
    <t>Fundraising Expenses</t>
  </si>
  <si>
    <t>Dues &amp; Subscriptions</t>
  </si>
  <si>
    <t>Outreach/Incentives</t>
  </si>
  <si>
    <t>Benefits</t>
  </si>
  <si>
    <t>$20/mo x 12</t>
  </si>
  <si>
    <t>Youth Coordinator</t>
  </si>
  <si>
    <t>Community Organizer</t>
  </si>
  <si>
    <t>annual gala event costs</t>
  </si>
  <si>
    <t>Wells Fargo</t>
  </si>
  <si>
    <t>includes stipends</t>
  </si>
  <si>
    <t>volunteer support</t>
  </si>
  <si>
    <t>staff travel</t>
  </si>
  <si>
    <t>flyers, brochures, banners</t>
  </si>
  <si>
    <t>notebooks, camping gear</t>
  </si>
  <si>
    <t>outreach personnel &amp; marketing</t>
  </si>
  <si>
    <t>HELP for HOMELESS YOUTH BUDGET</t>
  </si>
  <si>
    <t>FY 2018</t>
  </si>
  <si>
    <t>Created 05/01/17</t>
  </si>
  <si>
    <t>FY 2017</t>
  </si>
  <si>
    <t>Notes</t>
  </si>
  <si>
    <t>ABC Community Foundation</t>
  </si>
  <si>
    <t>Jim Smith Foundation</t>
  </si>
  <si>
    <t>Fairhills Foundation</t>
  </si>
  <si>
    <t>XYZ Foundation</t>
  </si>
  <si>
    <t>LH Foundation</t>
  </si>
  <si>
    <t>123 Foundation</t>
  </si>
  <si>
    <t>NF Foundation</t>
  </si>
  <si>
    <t>City of Rosemont contract</t>
  </si>
  <si>
    <t xml:space="preserve">Merion County </t>
  </si>
  <si>
    <t>Special Event (Gala)</t>
  </si>
  <si>
    <t xml:space="preserve">Board </t>
  </si>
  <si>
    <t>Total foundations</t>
  </si>
  <si>
    <t>Assistant</t>
  </si>
  <si>
    <t>Program Director</t>
  </si>
  <si>
    <t>Health and Housing Coordinator</t>
  </si>
  <si>
    <t>Big Burger Corporation</t>
  </si>
  <si>
    <t>food, venues</t>
  </si>
  <si>
    <t>Community planning and events</t>
  </si>
  <si>
    <t>Total Revenue</t>
  </si>
  <si>
    <t>Subtotal personnel</t>
  </si>
  <si>
    <t>Subtotal Benefits</t>
  </si>
  <si>
    <t xml:space="preserve">Total Program </t>
  </si>
  <si>
    <t xml:space="preserve">Total Operating </t>
  </si>
  <si>
    <t>5% inflation</t>
  </si>
  <si>
    <t xml:space="preserve">Program income </t>
  </si>
  <si>
    <t>currently $1,200/mo x 12 + $126 x 12</t>
  </si>
  <si>
    <t>phone $600 x 12</t>
  </si>
  <si>
    <t xml:space="preserve">includes $400x12, website maintenance </t>
  </si>
  <si>
    <t>Includes 4% raise</t>
  </si>
  <si>
    <t>Includes 8% raise</t>
  </si>
  <si>
    <t>Includes 9% raise</t>
  </si>
  <si>
    <t>Includes 32% raise</t>
  </si>
  <si>
    <t>2-year grant</t>
  </si>
  <si>
    <t>Volunteer Incentives</t>
  </si>
  <si>
    <t>Associate Program Director</t>
  </si>
  <si>
    <t xml:space="preserve">To be raised </t>
  </si>
  <si>
    <t>Long-time funder</t>
  </si>
  <si>
    <t xml:space="preserve">submitted a proposal for increase, 80% likelihood. </t>
  </si>
  <si>
    <t xml:space="preserve">Expecting decline this year. </t>
  </si>
  <si>
    <t xml:space="preserve">long-time funder, 60% likely will get same amount as previous year. </t>
  </si>
  <si>
    <t xml:space="preserve">Expecting to remain steady this year. </t>
  </si>
  <si>
    <t>New funder. 75% likely because of board relationship</t>
  </si>
  <si>
    <t xml:space="preserve">Funder says we need to take a year off this year. </t>
  </si>
  <si>
    <t>Expect decline this year because of political environment</t>
  </si>
  <si>
    <t xml:space="preserve">Hoping to remain steady this year. 80% likely. </t>
  </si>
  <si>
    <t>Hoping to remain steady this year, but 50% likely.</t>
  </si>
  <si>
    <t xml:space="preserve">Added 2 new board members. Expectation is that each board member gives $500. </t>
  </si>
  <si>
    <t>Proposals to 5 new funders expecting to receive $10k from 3</t>
  </si>
  <si>
    <t>Earned revenue</t>
  </si>
  <si>
    <t xml:space="preserve">Contributed revenue </t>
  </si>
  <si>
    <t>Total earned revenue</t>
  </si>
  <si>
    <t xml:space="preserve">Total contributed revenue </t>
  </si>
  <si>
    <t>**This is just an example, and the revenue and expense categroies are not meant to be exhaustive.</t>
  </si>
  <si>
    <t>Variance</t>
  </si>
  <si>
    <t>Total government</t>
  </si>
  <si>
    <t xml:space="preserve">Net assets with donor restrictions received </t>
  </si>
  <si>
    <t>Change in net assets with donor restrictions</t>
  </si>
  <si>
    <t>Net assets with donor restrictions</t>
  </si>
  <si>
    <t>Expenses</t>
  </si>
  <si>
    <t xml:space="preserve">Revenue </t>
  </si>
  <si>
    <t>Net assets released from restrictions</t>
  </si>
  <si>
    <t xml:space="preserve">Operating Surplus / Deficit </t>
  </si>
  <si>
    <t>Change in total net assets</t>
  </si>
  <si>
    <t>Depreciation</t>
  </si>
  <si>
    <t>For 2016, the Social Security tax rate is 6.2% on the first $118,500 wages paid. The Medicare tax rate is 1.45% on the first $200,000 and 2.35% above $200,000.</t>
  </si>
  <si>
    <r>
      <rPr>
        <b/>
        <sz val="8"/>
        <rFont val="Arial"/>
        <family val="2"/>
      </rPr>
      <t>Notice:</t>
    </r>
    <r>
      <rPr>
        <sz val="8"/>
        <rFont val="Arial"/>
        <family val="2"/>
      </rPr>
      <t xml:space="preserve"> </t>
    </r>
    <r>
      <rPr>
        <i/>
        <sz val="8"/>
        <rFont val="Arial"/>
        <family val="2"/>
      </rPr>
      <t xml:space="preserve">no retirement. Dramatic Results 3.5% of personnel, LEA 4.5%. No life insurance, disability. </t>
    </r>
  </si>
  <si>
    <t>24th Street (2.3%); LEA (0.6%)</t>
  </si>
  <si>
    <t>24th Street (0.74%); NYFI (4.15%)</t>
  </si>
  <si>
    <t>24th Street (4%); LEA (11%), NFYI (3.4%), SC (16%)</t>
  </si>
  <si>
    <t>Total corporations</t>
  </si>
  <si>
    <t>Subtotal benefits</t>
  </si>
  <si>
    <t>Total occupancy</t>
  </si>
  <si>
    <t>Consultants/contractors</t>
  </si>
  <si>
    <t>Occupancy</t>
  </si>
  <si>
    <t>Support</t>
  </si>
  <si>
    <t xml:space="preserve">Total support </t>
  </si>
  <si>
    <t>Total personnel</t>
  </si>
  <si>
    <t>Subtotal salaries</t>
  </si>
  <si>
    <t>Salaries</t>
  </si>
  <si>
    <t xml:space="preserve">Other </t>
  </si>
  <si>
    <t xml:space="preserve">Foundation </t>
  </si>
  <si>
    <t>Foundation</t>
  </si>
  <si>
    <t>Government Grants &amp; Contracts</t>
  </si>
  <si>
    <t>Federal grant</t>
  </si>
  <si>
    <t>County grant</t>
  </si>
  <si>
    <t>State grant</t>
  </si>
  <si>
    <t>City grant</t>
  </si>
  <si>
    <t>Corporation</t>
  </si>
  <si>
    <t xml:space="preserve">Special event(s) </t>
  </si>
  <si>
    <t>Other</t>
  </si>
  <si>
    <t>Utilities</t>
  </si>
  <si>
    <t xml:space="preserve">Rent </t>
  </si>
  <si>
    <t>Security</t>
  </si>
  <si>
    <t>Insurance - Liability/property</t>
  </si>
  <si>
    <t xml:space="preserve">Earned </t>
  </si>
  <si>
    <t xml:space="preserve">Total earned </t>
  </si>
  <si>
    <t xml:space="preserve">Contributed </t>
  </si>
  <si>
    <t>PROJ</t>
  </si>
  <si>
    <t>Total ACTUAL CF</t>
  </si>
  <si>
    <t>Capital grant</t>
  </si>
  <si>
    <t>Capital expenditures</t>
  </si>
  <si>
    <t>Total operating cash spent</t>
  </si>
  <si>
    <t>Cash received with restrictions</t>
  </si>
  <si>
    <t>Organization Name</t>
  </si>
  <si>
    <t xml:space="preserve">Cash released from restrictions </t>
  </si>
  <si>
    <t>FY 20xx</t>
  </si>
  <si>
    <t xml:space="preserve">Total </t>
  </si>
  <si>
    <t>Week of:</t>
  </si>
  <si>
    <t>Program service fees</t>
  </si>
  <si>
    <t>Payroll taxes</t>
  </si>
  <si>
    <t>Medical benefits</t>
  </si>
  <si>
    <t>Pension contributions</t>
  </si>
  <si>
    <t>Other (e.g. workers' comp, disability)</t>
  </si>
  <si>
    <t>Guidelines for the Spreadsheet</t>
  </si>
  <si>
    <t>Item To Be Entered</t>
  </si>
  <si>
    <t>Explanation of Data To Be Entered</t>
  </si>
  <si>
    <t>Earned</t>
  </si>
  <si>
    <t>Cash received in exchange for services or products.</t>
  </si>
  <si>
    <t>Donated cash received whose spending is not limited by legal or contractual obligations.</t>
  </si>
  <si>
    <t>Total cash that has been received due to operating activities.</t>
  </si>
  <si>
    <t>Expenses associated with the cost of having employees, incl. salaries, benefits, taxes.</t>
  </si>
  <si>
    <t>Professional Fees</t>
  </si>
  <si>
    <t>Operating costs associated with a facility, whether leased or owned. This would not include principal payments on debt, major repairs, or replacements.</t>
  </si>
  <si>
    <t>Interest on debt</t>
  </si>
  <si>
    <t>Interest payments associated with long or short term debt.</t>
  </si>
  <si>
    <t>Total Operating Cash Spent</t>
  </si>
  <si>
    <t>Total of all cash spent on operating activities.</t>
  </si>
  <si>
    <t>Net Cash from Operations</t>
  </si>
  <si>
    <t>Cash that is received but cannot yet be spent due to donor restrictions.</t>
  </si>
  <si>
    <t>Draw on LOC/Long Term Debt Receipt</t>
  </si>
  <si>
    <t>Receipt of cash drawn from an organization's line of credit, or the receipt of long term debt.</t>
  </si>
  <si>
    <t>Cash spent that is not related to the organization's programs or other main activities. It can include capital expenditures, payments of debt principal, and changes in the investment portfolio.</t>
  </si>
  <si>
    <t>Principal Payment on LOC</t>
  </si>
  <si>
    <t>Payment that is made to pay down the organization's line of credit.</t>
  </si>
  <si>
    <t>Principal Payment on LTD</t>
  </si>
  <si>
    <t>Payment that is made to pay down the organization's long-term debt.</t>
  </si>
  <si>
    <t xml:space="preserve">  Net Non-Operating Cash </t>
  </si>
  <si>
    <t>Notes:</t>
  </si>
  <si>
    <t>Monthly Cash Flow Projection</t>
  </si>
  <si>
    <t>Operating Cash Spent</t>
  </si>
  <si>
    <t>Professional fees</t>
  </si>
  <si>
    <t>Non-Operating Cash Receipts</t>
  </si>
  <si>
    <t>Non-Operating Cash Spent</t>
  </si>
  <si>
    <t>Ending Cash Balance</t>
  </si>
  <si>
    <t xml:space="preserve">Net Non-Operating Cash </t>
  </si>
  <si>
    <t>Weekly Cash Flow Projection</t>
  </si>
  <si>
    <t>(A2), (A3), (C3)</t>
  </si>
  <si>
    <t>Net Assets Released from Restriction</t>
  </si>
  <si>
    <t>Total professional fees</t>
  </si>
  <si>
    <t>Fees paid to third-party professionals who are not directly employed by the organization, for example lawyers, consultants, contractors, etc.</t>
  </si>
  <si>
    <t>Start by filling in organization name, fiscal year, and  the first month of your fiscal year (monthly tab) or the first week of your analysis (weekly tab)</t>
  </si>
  <si>
    <t>Fill in column B with your approved fiscal year budget (monthly tab)</t>
  </si>
  <si>
    <t xml:space="preserve">Cash received for non-operating activities; for example capital campaign grants, changes in the investment portfolio, and one-time or extraordinary transactions such as the sale of assets.  Other non-operating contributions such as bequests, windfalls, proceeds from a lawsuit, sale of assets, etc. </t>
  </si>
  <si>
    <t>Draw on line of credit (LOC) or Long-term debt</t>
  </si>
  <si>
    <t>Repayment of LOC  or Long-term debt</t>
  </si>
  <si>
    <t>Non-operating cash receipts minus non-operating cash spent.</t>
  </si>
  <si>
    <t>Restricted Cash Received</t>
  </si>
  <si>
    <t>Restricted Cash Released</t>
  </si>
  <si>
    <t>The net of restricted cash received minus the releases in the period</t>
  </si>
  <si>
    <t>Contributed</t>
  </si>
  <si>
    <t>ACTUAL</t>
  </si>
  <si>
    <r>
      <rPr>
        <b/>
        <sz val="10"/>
        <color rgb="FF394155"/>
        <rFont val="Calibri"/>
        <family val="2"/>
        <scheme val="minor"/>
      </rPr>
      <t>Spreadsheet offers two tabs:</t>
    </r>
    <r>
      <rPr>
        <sz val="10"/>
        <color rgb="FF394155"/>
        <rFont val="Calibri"/>
        <family val="2"/>
        <scheme val="minor"/>
      </rPr>
      <t xml:space="preserve"> a Monthly Cash Flow Projection (12 months) and a Weekly Cash Flow Projection (13 weeks); input will follow the same approach but either for a full month or for a particular week. Tabs are independent of one another.</t>
    </r>
  </si>
  <si>
    <r>
      <rPr>
        <b/>
        <sz val="10"/>
        <color rgb="FF394155"/>
        <rFont val="Calibri"/>
        <family val="2"/>
        <scheme val="minor"/>
      </rPr>
      <t>To add a line</t>
    </r>
    <r>
      <rPr>
        <sz val="10"/>
        <color rgb="FF394155"/>
        <rFont val="Calibri"/>
        <family val="2"/>
        <scheme val="minor"/>
      </rPr>
      <t>, copy a similar line, find the place you would like to add the new line, right click, select  "Insert Copied Cells". NOTE: This is the best way to retain the cells with formulas</t>
    </r>
  </si>
  <si>
    <r>
      <rPr>
        <b/>
        <sz val="10"/>
        <color rgb="FF394155"/>
        <rFont val="Calibri"/>
        <family val="2"/>
        <scheme val="minor"/>
      </rPr>
      <t>To delete a line</t>
    </r>
    <r>
      <rPr>
        <sz val="10"/>
        <color rgb="FF394155"/>
        <rFont val="Calibri"/>
        <family val="2"/>
        <scheme val="minor"/>
      </rPr>
      <t xml:space="preserve">, select the entire row, right click, and select "delete row." </t>
    </r>
  </si>
  <si>
    <t>Budget (column B)</t>
  </si>
  <si>
    <t>Beginning Total Cash (C4)</t>
  </si>
  <si>
    <t>Operating Cash Spent   (Rows 42-90)</t>
  </si>
  <si>
    <t>Non-Operating Cash (Rows 99-105)</t>
  </si>
  <si>
    <r>
      <t xml:space="preserve">Cash released from legal obligations of purpose or time that is free to be spent. </t>
    </r>
    <r>
      <rPr>
        <b/>
        <i/>
        <sz val="10"/>
        <color rgb="FF394155"/>
        <rFont val="Calibri"/>
        <family val="2"/>
        <scheme val="minor"/>
      </rPr>
      <t>Note:</t>
    </r>
    <r>
      <rPr>
        <sz val="10"/>
        <color rgb="FF394155"/>
        <rFont val="Calibri"/>
        <family val="2"/>
        <scheme val="minor"/>
      </rPr>
      <t xml:space="preserve"> this line (Row 38) will be automatically populated as the "Cash Released from restrictions" line is filled in (Row 96). </t>
    </r>
  </si>
  <si>
    <t>Courtesy of Evergreen Alliance
The Statement We Make Is More Than Just Financial</t>
  </si>
  <si>
    <t>Nonprofit Cash Projection Workbook</t>
  </si>
  <si>
    <t>This workbook is designed to help nonprofit organizations execute a simple yet effective cash flow projection. It may be used internally by management or in coordination with external accountants.
The workbook is intentionally comprehensive and may be tailored based on organizational size, complexity, and reporting requirements.</t>
  </si>
  <si>
    <r>
      <rPr>
        <b/>
        <sz val="10"/>
        <color rgb="FF394155"/>
        <rFont val="Calibri"/>
        <family val="2"/>
        <scheme val="minor"/>
      </rPr>
      <t xml:space="preserve">Enter the information </t>
    </r>
    <r>
      <rPr>
        <sz val="10"/>
        <color rgb="FF394155"/>
        <rFont val="Calibri"/>
        <family val="2"/>
        <scheme val="minor"/>
      </rPr>
      <t xml:space="preserve">pertaining to your organization </t>
    </r>
    <r>
      <rPr>
        <b/>
        <sz val="10"/>
        <color rgb="FF394155"/>
        <rFont val="Calibri"/>
        <family val="2"/>
        <scheme val="minor"/>
      </rPr>
      <t>in cells</t>
    </r>
    <r>
      <rPr>
        <sz val="10"/>
        <color rgb="FF394155"/>
        <rFont val="Calibri"/>
        <family val="2"/>
        <scheme val="minor"/>
      </rPr>
      <t xml:space="preserve"> where the text is </t>
    </r>
    <r>
      <rPr>
        <b/>
        <sz val="10"/>
        <color rgb="FF0070C0"/>
        <rFont val="Calibri"/>
        <family val="2"/>
        <scheme val="minor"/>
      </rPr>
      <t>BLUE</t>
    </r>
    <r>
      <rPr>
        <b/>
        <sz val="10"/>
        <color rgb="FF394155"/>
        <rFont val="Calibri"/>
        <family val="2"/>
        <scheme val="minor"/>
      </rPr>
      <t>,</t>
    </r>
    <r>
      <rPr>
        <sz val="10"/>
        <color rgb="FF394155"/>
        <rFont val="Calibri"/>
        <family val="2"/>
        <scheme val="minor"/>
      </rPr>
      <t xml:space="preserve"> using rounded numbers to the nearest dollar. Projected numbers are the cash amounts that an organization expects to receive and plans to spend in each month. </t>
    </r>
    <r>
      <rPr>
        <i/>
        <sz val="10"/>
        <color rgb="FF394155"/>
        <rFont val="Calibri"/>
        <family val="2"/>
        <scheme val="minor"/>
      </rPr>
      <t xml:space="preserve">Actual numbers should be filled in after the month is finished. As you record your actual results, type over the respective month's projections with actual results. Change the name of the column from PROJ to ACTUAL. </t>
    </r>
  </si>
  <si>
    <t>Complete the spreadsheet using the suggested category for each entry. Broad categories have been suggested, and we encourage organizations to make use of them. Additional spaces, marked "other," have been provided in addition to these categories and can be used when an item doesn't fit into a broad category as provided or to customize the spreadsheet to your organization's unique requirements. You may also insert / delete rows for additional/fewer line items.</t>
  </si>
  <si>
    <t>Use the "outline" function by clicking on the numbers in the top left corner of the spreadsheet or the plus and minus buttons located on the left axis and the top axis. This will enable you to expand and contract the spreadsheet based on the level of detail that you are interested in seeing.</t>
  </si>
  <si>
    <t xml:space="preserve">The tool is organized into various sections: first operating cash without restrictions, then restricted cash (cash that is received but cannot be spent yet due to donor restrictions)  then non-operating cash (which is cash NOT related to the organization's programs and other main activities) </t>
  </si>
  <si>
    <t xml:space="preserve">Beginning total cash is total cash including operating cash without restrictions, non-operating and restricted cash at the beginning of the month/week. This should equal the ending total cash from the previous month/week. </t>
  </si>
  <si>
    <t>Beginning Operating Cash Without Restrictions (C5)</t>
  </si>
  <si>
    <t>Beginning Operating Cash Without Restrictions (after financing activities)</t>
  </si>
  <si>
    <t>There is NO entry needed here.  This row will ultimately reflect your beginning operating cash without restrictions plus any additional cash that is derived from financing activities so you have a sense of the degree to which debt impacts available operating cash.</t>
  </si>
  <si>
    <t>Operating Cash Receipts Without Restrictions (Rows 8-40)</t>
  </si>
  <si>
    <t>Total Operating Cash Receipts Without Restrictions</t>
  </si>
  <si>
    <t>Cash With Restrictions (Rows 94-97)</t>
  </si>
  <si>
    <t>Net Cash With Restrictions</t>
  </si>
  <si>
    <r>
      <t xml:space="preserve">Cash that was restricted and is now able to be spent. </t>
    </r>
    <r>
      <rPr>
        <b/>
        <sz val="10"/>
        <color rgb="FF394155"/>
        <rFont val="Calibri"/>
        <family val="2"/>
        <scheme val="minor"/>
      </rPr>
      <t>Note: When you enter a number in this line, it will automatically carry up to the "Net Assets Released from Restrictions" line item listed under "Operating Cash Receipts Without Restrictions."</t>
    </r>
  </si>
  <si>
    <t xml:space="preserve"> This row will ultimately reflect your ending operating cash without restrictions plus/minus any additional cash that is derived from financing activities so you have a sense of the degree to which debt impacts available cash.</t>
  </si>
  <si>
    <t>Beginning total cash balance plus the net cash from operations without restrictions, with restrictions, and non-operating activity.</t>
  </si>
  <si>
    <t xml:space="preserve">Operating cash without restrictions on hand at the beginning of the month/week. This should equal the ending operating cash without restrictions from the previous month/week. This is your total cash balance minus restricted and non-operating cash. </t>
  </si>
  <si>
    <t>Total Operating Cash receipts without restriction less total operating cash spent</t>
  </si>
  <si>
    <t>Ending Operating Cash  Balance Without Restrictions (after financing activities)</t>
  </si>
  <si>
    <t xml:space="preserve">Beginning TOTAL Cash Balance </t>
  </si>
  <si>
    <t>Beginning Operating Cash Balance Without Restrictions</t>
  </si>
  <si>
    <r>
      <t xml:space="preserve">Beginning Operating Cash Balance Without Restrictions </t>
    </r>
    <r>
      <rPr>
        <b/>
        <i/>
        <sz val="12"/>
        <rFont val="Calibri"/>
        <family val="2"/>
        <scheme val="minor"/>
      </rPr>
      <t>(after financing activities)</t>
    </r>
  </si>
  <si>
    <t>Operating Cash Receipts Without Restrictions</t>
  </si>
  <si>
    <t>Total Contributed (without restrictions)</t>
  </si>
  <si>
    <t>Total Operating Cash Receipts Without Restrictions  (Earned + Contributed)</t>
  </si>
  <si>
    <t xml:space="preserve">Ending Operating Cash Balance Without Restrictions </t>
  </si>
  <si>
    <t>Cash With Restrictions</t>
  </si>
  <si>
    <t xml:space="preserve">Net Cash With Restrictions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</si>
</sst>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mmm\-yyyy"/>
  </numFmts>
  <fonts count="57" x14ac:knownFonts="1">
    <font>
      <sz val="10"/>
      <name val="Arial"/>
    </font>
    <font>
      <sz val="11"/>
      <color theme="1"/>
      <name val="Calibri"/>
      <family val="2"/>
      <scheme val="minor"/>
    </font>
    <font>
      <sz val="10"/>
      <name val="Arial"/>
    </font>
    <font>
      <b/>
      <sz val="10"/>
      <name val="Arial"/>
      <family val="2"/>
    </font>
    <font>
      <sz val="8"/>
      <name val="Arial"/>
      <family val="2"/>
    </font>
    <font>
      <sz val="9"/>
      <name val="Arial"/>
      <family val="2"/>
    </font>
    <font>
      <sz val="10"/>
      <name val="Arial"/>
      <family val="2"/>
    </font>
    <font>
      <b/>
      <sz val="12"/>
      <name val="Arial"/>
      <family val="2"/>
    </font>
    <font>
      <sz val="12"/>
      <name val="Arial"/>
      <family val="2"/>
    </font>
    <font>
      <b/>
      <sz val="8"/>
      <name val="Arial"/>
      <family val="2"/>
    </font>
    <font>
      <sz val="7"/>
      <name val="Arial"/>
      <family val="2"/>
    </font>
    <font>
      <b/>
      <i/>
      <sz val="8"/>
      <name val="Arial"/>
      <family val="2"/>
    </font>
    <font>
      <b/>
      <sz val="14"/>
      <name val="Arial"/>
      <family val="2"/>
    </font>
    <font>
      <b/>
      <sz val="14"/>
      <color indexed="10"/>
      <name val="Batang"/>
      <family val="1"/>
    </font>
    <font>
      <i/>
      <sz val="10"/>
      <name val="Arial"/>
      <family val="2"/>
    </font>
    <font>
      <u/>
      <sz val="10"/>
      <name val="Arial"/>
      <family val="2"/>
    </font>
    <font>
      <i/>
      <sz val="8"/>
      <name val="Arial"/>
      <family val="2"/>
    </font>
    <font>
      <sz val="10"/>
      <name val="Arial"/>
      <family val="2"/>
    </font>
    <font>
      <sz val="14"/>
      <color rgb="FF646C6C"/>
      <name val="Calibri"/>
      <family val="2"/>
      <scheme val="minor"/>
    </font>
    <font>
      <b/>
      <sz val="14"/>
      <color rgb="FF646C6C"/>
      <name val="Calibri"/>
      <family val="2"/>
      <scheme val="minor"/>
    </font>
    <font>
      <sz val="10"/>
      <color rgb="FF646C6C"/>
      <name val="Calibri"/>
      <family val="2"/>
      <scheme val="minor"/>
    </font>
    <font>
      <sz val="10"/>
      <name val="Calibri"/>
      <family val="2"/>
      <scheme val="minor"/>
    </font>
    <font>
      <sz val="12"/>
      <name val="Calibri"/>
      <family val="2"/>
      <scheme val="minor"/>
    </font>
    <font>
      <sz val="8"/>
      <color rgb="FF646C6C"/>
      <name val="Calibri"/>
      <family val="2"/>
      <scheme val="minor"/>
    </font>
    <font>
      <b/>
      <sz val="8"/>
      <color rgb="FF646C6C"/>
      <name val="Calibri"/>
      <family val="2"/>
      <scheme val="minor"/>
    </font>
    <font>
      <b/>
      <sz val="10"/>
      <color rgb="FF646C6C"/>
      <name val="Calibri"/>
      <family val="2"/>
      <scheme val="minor"/>
    </font>
    <font>
      <b/>
      <sz val="9"/>
      <color rgb="FF646C6C"/>
      <name val="Calibri"/>
      <family val="2"/>
      <scheme val="minor"/>
    </font>
    <font>
      <u/>
      <sz val="8"/>
      <color rgb="FF646C6C"/>
      <name val="Calibri"/>
      <family val="2"/>
      <scheme val="minor"/>
    </font>
    <font>
      <sz val="11"/>
      <name val="Calibri"/>
      <family val="2"/>
      <scheme val="minor"/>
    </font>
    <font>
      <b/>
      <sz val="11"/>
      <name val="Calibri"/>
      <family val="2"/>
      <scheme val="minor"/>
    </font>
    <font>
      <i/>
      <sz val="11"/>
      <name val="Calibri"/>
      <family val="2"/>
      <scheme val="minor"/>
    </font>
    <font>
      <b/>
      <sz val="14"/>
      <color rgb="FF0070C0"/>
      <name val="Calibri"/>
      <family val="2"/>
      <scheme val="minor"/>
    </font>
    <font>
      <b/>
      <sz val="11"/>
      <color theme="4"/>
      <name val="Calibri"/>
      <family val="2"/>
      <scheme val="minor"/>
    </font>
    <font>
      <b/>
      <sz val="12"/>
      <name val="Calibri"/>
      <family val="2"/>
      <scheme val="minor"/>
    </font>
    <font>
      <b/>
      <i/>
      <sz val="12"/>
      <name val="Calibri"/>
      <family val="2"/>
      <scheme val="minor"/>
    </font>
    <font>
      <sz val="11"/>
      <color theme="3" tint="0.39997558519241921"/>
      <name val="Calibri"/>
      <family val="2"/>
      <scheme val="minor"/>
    </font>
    <font>
      <sz val="11"/>
      <color rgb="FF0070C0"/>
      <name val="Calibri"/>
      <family val="2"/>
      <scheme val="minor"/>
    </font>
    <font>
      <u/>
      <sz val="11"/>
      <name val="Calibri"/>
      <family val="2"/>
      <scheme val="minor"/>
    </font>
    <font>
      <b/>
      <sz val="14"/>
      <name val="Calibri"/>
      <family val="2"/>
      <scheme val="minor"/>
    </font>
    <font>
      <sz val="14"/>
      <name val="Calibri"/>
      <family val="2"/>
      <scheme val="minor"/>
    </font>
    <font>
      <sz val="11"/>
      <color theme="4"/>
      <name val="Calibri"/>
      <family val="2"/>
      <scheme val="minor"/>
    </font>
    <font>
      <b/>
      <sz val="11"/>
      <color rgb="FF0070C0"/>
      <name val="Calibri"/>
      <family val="2"/>
      <scheme val="minor"/>
    </font>
    <font>
      <b/>
      <sz val="14"/>
      <color rgb="FF394155"/>
      <name val="Calibri"/>
      <family val="2"/>
      <scheme val="minor"/>
    </font>
    <font>
      <sz val="10"/>
      <color rgb="FF394155"/>
      <name val="Calibri"/>
      <family val="2"/>
      <scheme val="minor"/>
    </font>
    <font>
      <b/>
      <sz val="10"/>
      <color rgb="FF394155"/>
      <name val="Calibri"/>
      <family val="2"/>
      <scheme val="minor"/>
    </font>
    <font>
      <i/>
      <sz val="10"/>
      <color rgb="FF394155"/>
      <name val="Calibri"/>
      <family val="2"/>
      <scheme val="minor"/>
    </font>
    <font>
      <b/>
      <sz val="12"/>
      <color rgb="FF394155"/>
      <name val="Calibri"/>
      <family val="2"/>
      <scheme val="minor"/>
    </font>
    <font>
      <b/>
      <sz val="11"/>
      <color rgb="FF394155"/>
      <name val="Calibri"/>
      <family val="2"/>
      <scheme val="minor"/>
    </font>
    <font>
      <sz val="11"/>
      <color rgb="FF394155"/>
      <name val="Calibri"/>
      <family val="2"/>
      <scheme val="minor"/>
    </font>
    <font>
      <b/>
      <i/>
      <sz val="10"/>
      <color rgb="FF394155"/>
      <name val="Calibri"/>
      <family val="2"/>
      <scheme val="minor"/>
    </font>
    <font>
      <i/>
      <sz val="11"/>
      <color rgb="FF394155"/>
      <name val="Calibri"/>
      <family val="2"/>
      <scheme val="minor"/>
    </font>
    <font>
      <b/>
      <sz val="27"/>
      <color rgb="FF394155"/>
      <name val="Calibri"/>
      <family val="2"/>
    </font>
    <font>
      <sz val="27"/>
      <color theme="1"/>
      <name val="Calibri"/>
      <family val="2"/>
      <scheme val="minor"/>
    </font>
    <font>
      <b/>
      <i/>
      <sz val="17"/>
      <color rgb="FF394155"/>
      <name val="Calibri"/>
      <family val="2"/>
    </font>
    <font>
      <b/>
      <sz val="17"/>
      <color theme="1"/>
      <name val="Calibri"/>
      <family val="2"/>
      <scheme val="minor"/>
    </font>
    <font>
      <sz val="14"/>
      <color theme="1"/>
      <name val="Calibri"/>
      <family val="2"/>
      <scheme val="minor"/>
    </font>
    <font>
      <b/>
      <sz val="10"/>
      <color rgb="FF0070C0"/>
      <name val="Calibri"/>
      <family val="2"/>
      <scheme val="minor"/>
    </font>
  </fonts>
  <fills count="16">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theme="9" tint="0.39997558519241921"/>
        <bgColor indexed="64"/>
      </patternFill>
    </fill>
    <fill>
      <patternFill patternType="solid">
        <fgColor rgb="FFFFFFFF"/>
        <bgColor rgb="FF000000"/>
      </patternFill>
    </fill>
    <fill>
      <patternFill patternType="solid">
        <fgColor theme="0"/>
        <bgColor rgb="FF000000"/>
      </patternFill>
    </fill>
    <fill>
      <patternFill patternType="solid">
        <fgColor rgb="FFDBE2E3"/>
        <bgColor rgb="FF000000"/>
      </patternFill>
    </fill>
    <fill>
      <patternFill patternType="solid">
        <fgColor theme="4" tint="0.39997558519241921"/>
        <bgColor rgb="FF000000"/>
      </patternFill>
    </fill>
    <fill>
      <patternFill patternType="solid">
        <fgColor theme="6" tint="0.39997558519241921"/>
        <bgColor indexed="64"/>
      </patternFill>
    </fill>
    <fill>
      <patternFill patternType="solid">
        <fgColor theme="6" tint="0.59999389629810485"/>
        <bgColor indexed="64"/>
      </patternFill>
    </fill>
    <fill>
      <patternFill patternType="solid">
        <fgColor theme="4" tint="0.59999389629810485"/>
        <bgColor indexed="64"/>
      </patternFill>
    </fill>
  </fills>
  <borders count="51">
    <border>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medium">
        <color indexed="64"/>
      </right>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thin">
        <color indexed="64"/>
      </right>
      <top/>
      <bottom style="double">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style="thick">
        <color indexed="64"/>
      </left>
      <right style="medium">
        <color indexed="64"/>
      </right>
      <top style="thick">
        <color indexed="64"/>
      </top>
      <bottom style="thick">
        <color indexed="64"/>
      </bottom>
      <diagonal/>
    </border>
    <border>
      <left style="medium">
        <color indexed="64"/>
      </left>
      <right style="thin">
        <color indexed="64"/>
      </right>
      <top/>
      <bottom/>
      <diagonal/>
    </border>
    <border>
      <left style="medium">
        <color indexed="64"/>
      </left>
      <right/>
      <top/>
      <bottom/>
      <diagonal/>
    </border>
    <border>
      <left/>
      <right/>
      <top style="thin">
        <color indexed="64"/>
      </top>
      <bottom style="thin">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style="thick">
        <color indexed="64"/>
      </top>
      <bottom style="thick">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style="medium">
        <color rgb="FF8E9698"/>
      </left>
      <right style="medium">
        <color rgb="FF8E9698"/>
      </right>
      <top style="medium">
        <color rgb="FF8E9698"/>
      </top>
      <bottom style="medium">
        <color rgb="FF8E9698"/>
      </bottom>
      <diagonal/>
    </border>
    <border>
      <left/>
      <right style="medium">
        <color rgb="FF8E9698"/>
      </right>
      <top style="medium">
        <color rgb="FF8E9698"/>
      </top>
      <bottom/>
      <diagonal/>
    </border>
    <border>
      <left style="medium">
        <color rgb="FF8E9698"/>
      </left>
      <right style="medium">
        <color rgb="FF8E9698"/>
      </right>
      <top style="medium">
        <color rgb="FF8E9698"/>
      </top>
      <bottom/>
      <diagonal/>
    </border>
    <border>
      <left style="thick">
        <color rgb="FF8E9698"/>
      </left>
      <right style="thin">
        <color rgb="FFDBE2E3"/>
      </right>
      <top style="thin">
        <color rgb="FFDBE2E3"/>
      </top>
      <bottom style="thin">
        <color rgb="FFDBE2E3"/>
      </bottom>
      <diagonal/>
    </border>
    <border>
      <left style="thin">
        <color rgb="FFDBE2E3"/>
      </left>
      <right style="thick">
        <color rgb="FF8E9698"/>
      </right>
      <top style="thin">
        <color rgb="FFDBE2E3"/>
      </top>
      <bottom style="thin">
        <color rgb="FFDBE2E3"/>
      </bottom>
      <diagonal/>
    </border>
    <border>
      <left style="thick">
        <color rgb="FF8E9698"/>
      </left>
      <right style="thin">
        <color rgb="FFDBE2E3"/>
      </right>
      <top style="thin">
        <color rgb="FFDBE2E3"/>
      </top>
      <bottom style="medium">
        <color rgb="FF8E9698"/>
      </bottom>
      <diagonal/>
    </border>
    <border>
      <left style="thin">
        <color rgb="FFDBE2E3"/>
      </left>
      <right style="thick">
        <color rgb="FF8E9698"/>
      </right>
      <top style="thin">
        <color rgb="FFDBE2E3"/>
      </top>
      <bottom style="medium">
        <color rgb="FF8E9698"/>
      </bottom>
      <diagonal/>
    </border>
    <border>
      <left style="thick">
        <color rgb="FF8E9698"/>
      </left>
      <right style="medium">
        <color rgb="FF8E9698"/>
      </right>
      <top style="medium">
        <color rgb="FF8E9698"/>
      </top>
      <bottom style="medium">
        <color rgb="FF8E9698"/>
      </bottom>
      <diagonal/>
    </border>
    <border>
      <left style="medium">
        <color rgb="FF8E9698"/>
      </left>
      <right style="thick">
        <color rgb="FF8E9698"/>
      </right>
      <top style="medium">
        <color rgb="FF8E9698"/>
      </top>
      <bottom style="medium">
        <color rgb="FF8E9698"/>
      </bottom>
      <diagonal/>
    </border>
    <border>
      <left style="thick">
        <color rgb="FF8E9698"/>
      </left>
      <right style="medium">
        <color rgb="FF8E9698"/>
      </right>
      <top style="medium">
        <color rgb="FF8E9698"/>
      </top>
      <bottom style="thick">
        <color rgb="FF8E9698"/>
      </bottom>
      <diagonal/>
    </border>
    <border>
      <left style="thick">
        <color rgb="FF8E9698"/>
      </left>
      <right style="thin">
        <color rgb="FFDBE2E3"/>
      </right>
      <top style="thin">
        <color rgb="FFDBE2E3"/>
      </top>
      <bottom style="thick">
        <color rgb="FF8E9698"/>
      </bottom>
      <diagonal/>
    </border>
    <border>
      <left style="thin">
        <color rgb="FFDBE2E3"/>
      </left>
      <right style="thick">
        <color rgb="FF8E9698"/>
      </right>
      <top style="thin">
        <color rgb="FFDBE2E3"/>
      </top>
      <bottom style="thick">
        <color rgb="FF8E9698"/>
      </bottom>
      <diagonal/>
    </border>
    <border>
      <left style="thick">
        <color rgb="FF8E9698"/>
      </left>
      <right style="medium">
        <color rgb="FF8E9698"/>
      </right>
      <top style="thick">
        <color rgb="FF8E9698"/>
      </top>
      <bottom style="thick">
        <color rgb="FF8E9698"/>
      </bottom>
      <diagonal/>
    </border>
    <border>
      <left style="medium">
        <color rgb="FF8E9698"/>
      </left>
      <right style="thick">
        <color rgb="FF8E9698"/>
      </right>
      <top style="medium">
        <color rgb="FF8E9698"/>
      </top>
      <bottom style="thick">
        <color rgb="FF8E9698"/>
      </bottom>
      <diagonal/>
    </border>
    <border>
      <left style="medium">
        <color rgb="FF8E9698"/>
      </left>
      <right style="thick">
        <color rgb="FF8E9698"/>
      </right>
      <top style="thick">
        <color rgb="FF8E9698"/>
      </top>
      <bottom style="thick">
        <color rgb="FF8E9698"/>
      </bottom>
      <diagonal/>
    </border>
    <border>
      <left style="thick">
        <color rgb="FF8E9698"/>
      </left>
      <right/>
      <top style="thick">
        <color rgb="FF8E9698"/>
      </top>
      <bottom style="thin">
        <color rgb="FFDBE2E3"/>
      </bottom>
      <diagonal/>
    </border>
    <border>
      <left/>
      <right style="thick">
        <color rgb="FF8E9698"/>
      </right>
      <top style="thick">
        <color rgb="FF8E9698"/>
      </top>
      <bottom style="thin">
        <color rgb="FFDBE2E3"/>
      </bottom>
      <diagonal/>
    </border>
    <border>
      <left style="thick">
        <color rgb="FF8E9698"/>
      </left>
      <right/>
      <top style="medium">
        <color rgb="FF8E9698"/>
      </top>
      <bottom style="thin">
        <color rgb="FFDBE2E3"/>
      </bottom>
      <diagonal/>
    </border>
    <border>
      <left/>
      <right style="thick">
        <color rgb="FF8E9698"/>
      </right>
      <top style="medium">
        <color rgb="FF8E9698"/>
      </top>
      <bottom style="thin">
        <color rgb="FFDBE2E3"/>
      </bottom>
      <diagonal/>
    </border>
    <border>
      <left style="medium">
        <color rgb="FF8E9698"/>
      </left>
      <right style="medium">
        <color rgb="FFFFFFFF"/>
      </right>
      <top style="medium">
        <color rgb="FF8E9698"/>
      </top>
      <bottom/>
      <diagonal/>
    </border>
    <border>
      <left style="medium">
        <color rgb="FFFFFFFF"/>
      </left>
      <right style="medium">
        <color rgb="FF8E9698"/>
      </right>
      <top style="medium">
        <color rgb="FF8E9698"/>
      </top>
      <bottom/>
      <diagonal/>
    </border>
  </borders>
  <cellStyleXfs count="8">
    <xf numFmtId="0" fontId="0" fillId="0" borderId="0"/>
    <xf numFmtId="43" fontId="2" fillId="0" borderId="0" applyFont="0" applyFill="0" applyBorder="0" applyAlignment="0" applyProtection="0"/>
    <xf numFmtId="43" fontId="6" fillId="0" borderId="0" applyFont="0" applyFill="0" applyBorder="0" applyAlignment="0" applyProtection="0"/>
    <xf numFmtId="44" fontId="17" fillId="0" borderId="0" applyFont="0" applyFill="0" applyBorder="0" applyAlignment="0" applyProtection="0"/>
    <xf numFmtId="0" fontId="6" fillId="0" borderId="0"/>
    <xf numFmtId="9" fontId="2" fillId="0" borderId="0" applyFont="0" applyFill="0" applyBorder="0" applyAlignment="0" applyProtection="0"/>
    <xf numFmtId="9" fontId="6" fillId="0" borderId="0" applyFont="0" applyFill="0" applyBorder="0" applyAlignment="0" applyProtection="0"/>
    <xf numFmtId="0" fontId="1" fillId="0" borderId="0"/>
  </cellStyleXfs>
  <cellXfs count="399">
    <xf numFmtId="0" fontId="0" fillId="0" borderId="0" xfId="0"/>
    <xf numFmtId="0" fontId="3" fillId="0" borderId="0" xfId="0" applyFont="1"/>
    <xf numFmtId="0" fontId="0" fillId="0" borderId="0" xfId="0" applyAlignment="1">
      <alignment horizontal="center"/>
    </xf>
    <xf numFmtId="0" fontId="4" fillId="0" borderId="0" xfId="0" applyFont="1" applyAlignment="1">
      <alignment horizontal="center"/>
    </xf>
    <xf numFmtId="0" fontId="0" fillId="0" borderId="0" xfId="0" applyAlignment="1">
      <alignment horizontal="right"/>
    </xf>
    <xf numFmtId="0" fontId="6" fillId="0" borderId="0" xfId="0" applyFont="1"/>
    <xf numFmtId="0" fontId="5" fillId="0" borderId="0" xfId="0" applyFont="1"/>
    <xf numFmtId="0" fontId="7" fillId="0" borderId="0" xfId="0" applyFont="1"/>
    <xf numFmtId="0" fontId="4" fillId="0" borderId="0" xfId="0" applyFont="1"/>
    <xf numFmtId="0" fontId="4" fillId="0" borderId="0" xfId="0" applyFont="1" applyAlignment="1">
      <alignment wrapText="1"/>
    </xf>
    <xf numFmtId="0" fontId="6" fillId="0" borderId="0" xfId="0" applyFont="1" applyAlignment="1">
      <alignment horizontal="center"/>
    </xf>
    <xf numFmtId="0" fontId="9" fillId="0" borderId="0" xfId="0" applyFont="1"/>
    <xf numFmtId="0" fontId="4" fillId="0" borderId="0" xfId="0" applyFont="1" applyAlignment="1">
      <alignment horizontal="right"/>
    </xf>
    <xf numFmtId="41" fontId="6" fillId="0" borderId="0" xfId="0" applyNumberFormat="1" applyFont="1"/>
    <xf numFmtId="0" fontId="8" fillId="0" borderId="0" xfId="0" applyFont="1"/>
    <xf numFmtId="0" fontId="8" fillId="0" borderId="1" xfId="0" applyFont="1" applyBorder="1"/>
    <xf numFmtId="0" fontId="11" fillId="0" borderId="0" xfId="0" applyFont="1" applyAlignment="1">
      <alignment horizontal="center"/>
    </xf>
    <xf numFmtId="0" fontId="12" fillId="0" borderId="0" xfId="0" applyFont="1"/>
    <xf numFmtId="0" fontId="13" fillId="0" borderId="0" xfId="0" applyFont="1"/>
    <xf numFmtId="0" fontId="15" fillId="0" borderId="0" xfId="0" applyFont="1"/>
    <xf numFmtId="0" fontId="4" fillId="2" borderId="0" xfId="0" applyFont="1" applyFill="1" applyAlignment="1">
      <alignment horizontal="center"/>
    </xf>
    <xf numFmtId="164" fontId="6" fillId="2" borderId="2" xfId="1" applyNumberFormat="1" applyFont="1" applyFill="1" applyBorder="1"/>
    <xf numFmtId="164" fontId="6" fillId="2" borderId="0" xfId="1" applyNumberFormat="1" applyFont="1" applyFill="1" applyBorder="1"/>
    <xf numFmtId="164" fontId="6" fillId="2" borderId="3" xfId="1" applyNumberFormat="1" applyFont="1" applyFill="1" applyBorder="1"/>
    <xf numFmtId="164" fontId="3" fillId="2" borderId="0" xfId="1" applyNumberFormat="1" applyFont="1" applyFill="1"/>
    <xf numFmtId="164" fontId="6" fillId="2" borderId="0" xfId="1" applyNumberFormat="1" applyFont="1" applyFill="1"/>
    <xf numFmtId="41" fontId="3" fillId="2" borderId="0" xfId="0" applyNumberFormat="1" applyFont="1" applyFill="1"/>
    <xf numFmtId="164" fontId="8" fillId="2" borderId="3" xfId="1" applyNumberFormat="1" applyFont="1" applyFill="1" applyBorder="1"/>
    <xf numFmtId="164" fontId="4" fillId="2" borderId="0" xfId="1" applyNumberFormat="1" applyFont="1" applyFill="1" applyAlignment="1">
      <alignment horizontal="center"/>
    </xf>
    <xf numFmtId="41" fontId="6" fillId="2" borderId="3" xfId="0" applyNumberFormat="1" applyFont="1" applyFill="1" applyBorder="1"/>
    <xf numFmtId="41" fontId="6" fillId="2" borderId="0" xfId="0" applyNumberFormat="1" applyFont="1" applyFill="1"/>
    <xf numFmtId="9" fontId="5" fillId="2" borderId="0" xfId="5" applyFont="1" applyFill="1"/>
    <xf numFmtId="9" fontId="14" fillId="0" borderId="0" xfId="0" applyNumberFormat="1" applyFont="1" applyAlignment="1">
      <alignment horizontal="center"/>
    </xf>
    <xf numFmtId="0" fontId="14" fillId="0" borderId="0" xfId="0" applyFont="1" applyAlignment="1">
      <alignment horizontal="center"/>
    </xf>
    <xf numFmtId="0" fontId="8" fillId="2" borderId="3" xfId="0" applyFont="1" applyFill="1" applyBorder="1"/>
    <xf numFmtId="10" fontId="4" fillId="0" borderId="0" xfId="5" applyNumberFormat="1" applyFont="1"/>
    <xf numFmtId="0" fontId="3" fillId="2" borderId="0" xfId="0" applyFont="1" applyFill="1" applyAlignment="1">
      <alignment horizontal="center"/>
    </xf>
    <xf numFmtId="0" fontId="16" fillId="0" borderId="0" xfId="0" applyFont="1"/>
    <xf numFmtId="0" fontId="3" fillId="3" borderId="0" xfId="0" applyFont="1" applyFill="1" applyAlignment="1">
      <alignment horizontal="center"/>
    </xf>
    <xf numFmtId="0" fontId="9" fillId="3" borderId="0" xfId="0" applyFont="1" applyFill="1" applyAlignment="1">
      <alignment horizontal="center"/>
    </xf>
    <xf numFmtId="164" fontId="8" fillId="3" borderId="3" xfId="1" applyNumberFormat="1" applyFont="1" applyFill="1" applyBorder="1"/>
    <xf numFmtId="41" fontId="6" fillId="3" borderId="0" xfId="0" applyNumberFormat="1" applyFont="1" applyFill="1"/>
    <xf numFmtId="41" fontId="6" fillId="3" borderId="3" xfId="0" applyNumberFormat="1" applyFont="1" applyFill="1" applyBorder="1"/>
    <xf numFmtId="164" fontId="3" fillId="3" borderId="0" xfId="1" applyNumberFormat="1" applyFont="1" applyFill="1"/>
    <xf numFmtId="164" fontId="6" fillId="3" borderId="0" xfId="1" applyNumberFormat="1" applyFont="1" applyFill="1"/>
    <xf numFmtId="164" fontId="6" fillId="3" borderId="3" xfId="1" applyNumberFormat="1" applyFont="1" applyFill="1" applyBorder="1"/>
    <xf numFmtId="41" fontId="3" fillId="3" borderId="0" xfId="0" applyNumberFormat="1" applyFont="1" applyFill="1"/>
    <xf numFmtId="0" fontId="10" fillId="3" borderId="0" xfId="0" applyFont="1" applyFill="1" applyAlignment="1">
      <alignment horizontal="center" wrapText="1"/>
    </xf>
    <xf numFmtId="41" fontId="0" fillId="3" borderId="0" xfId="0" applyNumberFormat="1" applyFill="1"/>
    <xf numFmtId="41" fontId="0" fillId="3" borderId="3" xfId="0" applyNumberFormat="1" applyFill="1" applyBorder="1"/>
    <xf numFmtId="164" fontId="6" fillId="3" borderId="0" xfId="1" applyNumberFormat="1" applyFont="1" applyFill="1" applyBorder="1"/>
    <xf numFmtId="0" fontId="4" fillId="2" borderId="3" xfId="0" applyFont="1" applyFill="1" applyBorder="1" applyAlignment="1">
      <alignment horizontal="center"/>
    </xf>
    <xf numFmtId="0" fontId="9" fillId="3" borderId="3" xfId="0" applyFont="1" applyFill="1" applyBorder="1" applyAlignment="1">
      <alignment horizontal="center"/>
    </xf>
    <xf numFmtId="0" fontId="3" fillId="0" borderId="0" xfId="0" applyFont="1" applyAlignment="1">
      <alignment horizontal="right"/>
    </xf>
    <xf numFmtId="41" fontId="3" fillId="2" borderId="3" xfId="0" applyNumberFormat="1" applyFont="1" applyFill="1" applyBorder="1"/>
    <xf numFmtId="164" fontId="3" fillId="3" borderId="3" xfId="1" applyNumberFormat="1" applyFont="1" applyFill="1" applyBorder="1"/>
    <xf numFmtId="41" fontId="3" fillId="2" borderId="4" xfId="0" applyNumberFormat="1" applyFont="1" applyFill="1" applyBorder="1"/>
    <xf numFmtId="41" fontId="3" fillId="3" borderId="4" xfId="0" applyNumberFormat="1" applyFont="1" applyFill="1" applyBorder="1"/>
    <xf numFmtId="41" fontId="9" fillId="0" borderId="0" xfId="0" applyNumberFormat="1" applyFont="1"/>
    <xf numFmtId="0" fontId="3" fillId="0" borderId="0" xfId="0" applyFont="1" applyAlignment="1">
      <alignment horizontal="left"/>
    </xf>
    <xf numFmtId="0" fontId="9" fillId="0" borderId="0" xfId="0" applyFont="1" applyAlignment="1">
      <alignment horizontal="right"/>
    </xf>
    <xf numFmtId="41" fontId="3" fillId="3" borderId="3" xfId="0" applyNumberFormat="1" applyFont="1" applyFill="1" applyBorder="1"/>
    <xf numFmtId="9" fontId="9" fillId="0" borderId="0" xfId="5" applyFont="1"/>
    <xf numFmtId="164" fontId="3" fillId="3" borderId="2" xfId="1" applyNumberFormat="1" applyFont="1" applyFill="1" applyBorder="1"/>
    <xf numFmtId="0" fontId="3" fillId="4" borderId="0" xfId="0" applyFont="1" applyFill="1" applyAlignment="1">
      <alignment horizontal="center"/>
    </xf>
    <xf numFmtId="0" fontId="9" fillId="4" borderId="0" xfId="0" applyFont="1" applyFill="1" applyAlignment="1">
      <alignment horizontal="center"/>
    </xf>
    <xf numFmtId="0" fontId="9" fillId="4" borderId="3" xfId="0" applyFont="1" applyFill="1" applyBorder="1" applyAlignment="1">
      <alignment horizontal="center"/>
    </xf>
    <xf numFmtId="41" fontId="6" fillId="4" borderId="0" xfId="0" applyNumberFormat="1" applyFont="1" applyFill="1"/>
    <xf numFmtId="41" fontId="3" fillId="4" borderId="0" xfId="0" applyNumberFormat="1" applyFont="1" applyFill="1"/>
    <xf numFmtId="164" fontId="8" fillId="4" borderId="3" xfId="1" applyNumberFormat="1" applyFont="1" applyFill="1" applyBorder="1"/>
    <xf numFmtId="41" fontId="6" fillId="4" borderId="3" xfId="0" applyNumberFormat="1" applyFont="1" applyFill="1" applyBorder="1"/>
    <xf numFmtId="164" fontId="3" fillId="4" borderId="0" xfId="1" applyNumberFormat="1" applyFont="1" applyFill="1"/>
    <xf numFmtId="164" fontId="6" fillId="4" borderId="0" xfId="1" applyNumberFormat="1" applyFont="1" applyFill="1"/>
    <xf numFmtId="164" fontId="6" fillId="4" borderId="3" xfId="1" applyNumberFormat="1" applyFont="1" applyFill="1" applyBorder="1"/>
    <xf numFmtId="0" fontId="10" fillId="4" borderId="0" xfId="0" applyFont="1" applyFill="1" applyAlignment="1">
      <alignment horizontal="center" wrapText="1"/>
    </xf>
    <xf numFmtId="41" fontId="0" fillId="4" borderId="0" xfId="0" applyNumberFormat="1" applyFill="1"/>
    <xf numFmtId="41" fontId="0" fillId="4" borderId="3" xfId="0" applyNumberFormat="1" applyFill="1" applyBorder="1"/>
    <xf numFmtId="41" fontId="3" fillId="4" borderId="3" xfId="0" applyNumberFormat="1" applyFont="1" applyFill="1" applyBorder="1"/>
    <xf numFmtId="164" fontId="6" fillId="4" borderId="0" xfId="1" applyNumberFormat="1" applyFont="1" applyFill="1" applyBorder="1"/>
    <xf numFmtId="164" fontId="3" fillId="4" borderId="2" xfId="1" applyNumberFormat="1" applyFont="1" applyFill="1" applyBorder="1"/>
    <xf numFmtId="164" fontId="3" fillId="4" borderId="3" xfId="1" applyNumberFormat="1" applyFont="1" applyFill="1" applyBorder="1"/>
    <xf numFmtId="41" fontId="3" fillId="4" borderId="4" xfId="0" applyNumberFormat="1" applyFont="1" applyFill="1" applyBorder="1"/>
    <xf numFmtId="41" fontId="6" fillId="0" borderId="3" xfId="0" applyNumberFormat="1" applyFont="1" applyBorder="1"/>
    <xf numFmtId="0" fontId="6" fillId="0" borderId="3" xfId="0" applyFont="1" applyBorder="1"/>
    <xf numFmtId="0" fontId="4" fillId="5" borderId="0" xfId="0" applyFont="1" applyFill="1"/>
    <xf numFmtId="0" fontId="18" fillId="7" borderId="0" xfId="0" applyFont="1" applyFill="1" applyAlignment="1">
      <alignment horizontal="left" vertical="top"/>
    </xf>
    <xf numFmtId="0" fontId="19" fillId="7" borderId="0" xfId="0" applyFont="1" applyFill="1" applyAlignment="1">
      <alignment horizontal="center"/>
    </xf>
    <xf numFmtId="0" fontId="18" fillId="7" borderId="0" xfId="0" applyFont="1" applyFill="1"/>
    <xf numFmtId="0" fontId="20" fillId="7" borderId="0" xfId="0" applyFont="1" applyFill="1" applyAlignment="1">
      <alignment horizontal="left" vertical="top"/>
    </xf>
    <xf numFmtId="0" fontId="20" fillId="0" borderId="0" xfId="0" applyFont="1"/>
    <xf numFmtId="0" fontId="20" fillId="7" borderId="0" xfId="0" applyFont="1" applyFill="1"/>
    <xf numFmtId="0" fontId="21" fillId="7" borderId="0" xfId="0" applyFont="1" applyFill="1"/>
    <xf numFmtId="0" fontId="21" fillId="7" borderId="0" xfId="0" applyFont="1" applyFill="1" applyAlignment="1">
      <alignment vertical="center"/>
    </xf>
    <xf numFmtId="0" fontId="22" fillId="0" borderId="0" xfId="0" applyFont="1" applyAlignment="1">
      <alignment horizontal="left" vertical="center" indent="4"/>
    </xf>
    <xf numFmtId="0" fontId="20" fillId="7" borderId="0" xfId="0" applyFont="1" applyFill="1" applyAlignment="1">
      <alignment horizontal="left"/>
    </xf>
    <xf numFmtId="0" fontId="20" fillId="0" borderId="0" xfId="0" applyFont="1" applyAlignment="1">
      <alignment horizontal="left"/>
    </xf>
    <xf numFmtId="0" fontId="23" fillId="7" borderId="0" xfId="0" applyFont="1" applyFill="1" applyAlignment="1">
      <alignment horizontal="center"/>
    </xf>
    <xf numFmtId="0" fontId="20" fillId="10" borderId="0" xfId="0" applyFont="1" applyFill="1"/>
    <xf numFmtId="0" fontId="24" fillId="7" borderId="0" xfId="0" applyFont="1" applyFill="1" applyAlignment="1">
      <alignment horizontal="left" vertical="center" wrapText="1"/>
    </xf>
    <xf numFmtId="0" fontId="24" fillId="7" borderId="0" xfId="0" applyFont="1" applyFill="1" applyAlignment="1">
      <alignment horizontal="left" vertical="top" wrapText="1"/>
    </xf>
    <xf numFmtId="0" fontId="25" fillId="7" borderId="0" xfId="0" applyFont="1" applyFill="1" applyAlignment="1">
      <alignment horizontal="left"/>
    </xf>
    <xf numFmtId="0" fontId="24" fillId="7" borderId="0" xfId="0" applyFont="1" applyFill="1" applyAlignment="1">
      <alignment horizontal="left"/>
    </xf>
    <xf numFmtId="0" fontId="20" fillId="7" borderId="0" xfId="0" applyFont="1" applyFill="1" applyAlignment="1">
      <alignment horizontal="left" indent="1"/>
    </xf>
    <xf numFmtId="0" fontId="23" fillId="7" borderId="0" xfId="0" applyFont="1" applyFill="1" applyAlignment="1">
      <alignment horizontal="left" indent="1"/>
    </xf>
    <xf numFmtId="0" fontId="24" fillId="7" borderId="0" xfId="0" applyFont="1" applyFill="1" applyAlignment="1">
      <alignment horizontal="left" wrapText="1"/>
    </xf>
    <xf numFmtId="0" fontId="25" fillId="7" borderId="0" xfId="0" applyFont="1" applyFill="1" applyAlignment="1">
      <alignment wrapText="1"/>
    </xf>
    <xf numFmtId="0" fontId="26" fillId="7" borderId="0" xfId="0" applyFont="1" applyFill="1" applyAlignment="1">
      <alignment horizontal="left" wrapText="1"/>
    </xf>
    <xf numFmtId="0" fontId="24" fillId="7" borderId="0" xfId="0" applyFont="1" applyFill="1"/>
    <xf numFmtId="0" fontId="20" fillId="7" borderId="0" xfId="0" applyFont="1" applyFill="1" applyAlignment="1">
      <alignment horizontal="left" indent="2"/>
    </xf>
    <xf numFmtId="0" fontId="20" fillId="0" borderId="0" xfId="0" applyFont="1" applyAlignment="1">
      <alignment wrapText="1"/>
    </xf>
    <xf numFmtId="0" fontId="25" fillId="7" borderId="0" xfId="0" applyFont="1" applyFill="1" applyAlignment="1">
      <alignment horizontal="left" wrapText="1" indent="1"/>
    </xf>
    <xf numFmtId="0" fontId="25" fillId="7" borderId="0" xfId="0" applyFont="1" applyFill="1" applyAlignment="1">
      <alignment horizontal="left" wrapText="1"/>
    </xf>
    <xf numFmtId="0" fontId="27" fillId="7" borderId="0" xfId="0" applyFont="1" applyFill="1" applyAlignment="1">
      <alignment horizontal="left" wrapText="1"/>
    </xf>
    <xf numFmtId="0" fontId="20" fillId="7" borderId="0" xfId="0" applyFont="1" applyFill="1" applyAlignment="1">
      <alignment horizontal="right" wrapText="1" indent="1"/>
    </xf>
    <xf numFmtId="0" fontId="23" fillId="7" borderId="0" xfId="0" applyFont="1" applyFill="1" applyAlignment="1">
      <alignment horizontal="left"/>
    </xf>
    <xf numFmtId="0" fontId="28" fillId="7" borderId="0" xfId="0" applyFont="1" applyFill="1"/>
    <xf numFmtId="0" fontId="29" fillId="7" borderId="0" xfId="0" applyFont="1" applyFill="1"/>
    <xf numFmtId="14" fontId="28" fillId="7" borderId="0" xfId="0" applyNumberFormat="1" applyFont="1" applyFill="1" applyAlignment="1">
      <alignment vertical="top"/>
    </xf>
    <xf numFmtId="0" fontId="30" fillId="7" borderId="0" xfId="0" applyFont="1" applyFill="1"/>
    <xf numFmtId="0" fontId="30" fillId="7" borderId="0" xfId="0" applyFont="1" applyFill="1" applyAlignment="1">
      <alignment horizontal="center"/>
    </xf>
    <xf numFmtId="0" fontId="30" fillId="0" borderId="0" xfId="0" applyFont="1" applyAlignment="1">
      <alignment horizontal="center"/>
    </xf>
    <xf numFmtId="38" fontId="29" fillId="0" borderId="0" xfId="0" applyNumberFormat="1" applyFont="1"/>
    <xf numFmtId="164" fontId="28" fillId="0" borderId="0" xfId="1" applyNumberFormat="1" applyFont="1"/>
    <xf numFmtId="164" fontId="29" fillId="0" borderId="0" xfId="1" applyNumberFormat="1" applyFont="1"/>
    <xf numFmtId="0" fontId="28" fillId="0" borderId="0" xfId="0" applyFont="1"/>
    <xf numFmtId="0" fontId="31" fillId="7" borderId="0" xfId="0" applyFont="1" applyFill="1" applyAlignment="1">
      <alignment horizontal="center"/>
    </xf>
    <xf numFmtId="0" fontId="29" fillId="2" borderId="5" xfId="0" applyFont="1" applyFill="1" applyBorder="1" applyAlignment="1">
      <alignment horizontal="center" wrapText="1"/>
    </xf>
    <xf numFmtId="0" fontId="29" fillId="2" borderId="6" xfId="0" applyFont="1" applyFill="1" applyBorder="1" applyAlignment="1">
      <alignment horizontal="center"/>
    </xf>
    <xf numFmtId="0" fontId="29" fillId="7" borderId="0" xfId="0" applyFont="1" applyFill="1" applyAlignment="1">
      <alignment horizontal="left"/>
    </xf>
    <xf numFmtId="38" fontId="33" fillId="6" borderId="0" xfId="0" applyNumberFormat="1" applyFont="1" applyFill="1"/>
    <xf numFmtId="164" fontId="33" fillId="6" borderId="0" xfId="1" applyNumberFormat="1" applyFont="1" applyFill="1" applyBorder="1"/>
    <xf numFmtId="164" fontId="33" fillId="6" borderId="6" xfId="1" applyNumberFormat="1" applyFont="1" applyFill="1" applyBorder="1"/>
    <xf numFmtId="164" fontId="33" fillId="6" borderId="8" xfId="1" applyNumberFormat="1" applyFont="1" applyFill="1" applyBorder="1"/>
    <xf numFmtId="164" fontId="33" fillId="6" borderId="6" xfId="1" applyNumberFormat="1" applyFont="1" applyFill="1" applyBorder="1" applyAlignment="1">
      <alignment horizontal="right"/>
    </xf>
    <xf numFmtId="41" fontId="33" fillId="6" borderId="6" xfId="0" applyNumberFormat="1" applyFont="1" applyFill="1" applyBorder="1" applyAlignment="1">
      <alignment horizontal="center"/>
    </xf>
    <xf numFmtId="0" fontId="33" fillId="7" borderId="0" xfId="0" applyFont="1" applyFill="1" applyAlignment="1">
      <alignment horizontal="center"/>
    </xf>
    <xf numFmtId="0" fontId="33" fillId="0" borderId="0" xfId="0" applyFont="1"/>
    <xf numFmtId="164" fontId="33" fillId="0" borderId="0" xfId="1" applyNumberFormat="1" applyFont="1"/>
    <xf numFmtId="38" fontId="33" fillId="8" borderId="6" xfId="0" applyNumberFormat="1" applyFont="1" applyFill="1" applyBorder="1" applyAlignment="1">
      <alignment horizontal="right"/>
    </xf>
    <xf numFmtId="38" fontId="33" fillId="7" borderId="0" xfId="0" applyNumberFormat="1" applyFont="1" applyFill="1" applyAlignment="1">
      <alignment horizontal="center"/>
    </xf>
    <xf numFmtId="38" fontId="33" fillId="0" borderId="0" xfId="0" applyNumberFormat="1" applyFont="1"/>
    <xf numFmtId="38" fontId="33" fillId="0" borderId="0" xfId="1" applyNumberFormat="1" applyFont="1"/>
    <xf numFmtId="38" fontId="33" fillId="7" borderId="0" xfId="0" applyNumberFormat="1" applyFont="1" applyFill="1"/>
    <xf numFmtId="164" fontId="33" fillId="7" borderId="0" xfId="1" applyNumberFormat="1" applyFont="1" applyFill="1" applyBorder="1"/>
    <xf numFmtId="164" fontId="33" fillId="7" borderId="0" xfId="1" applyNumberFormat="1" applyFont="1" applyFill="1" applyBorder="1" applyAlignment="1">
      <alignment horizontal="right"/>
    </xf>
    <xf numFmtId="38" fontId="33" fillId="8" borderId="8" xfId="0" applyNumberFormat="1" applyFont="1" applyFill="1" applyBorder="1" applyAlignment="1">
      <alignment horizontal="right"/>
    </xf>
    <xf numFmtId="0" fontId="29" fillId="3" borderId="0" xfId="0" applyFont="1" applyFill="1" applyAlignment="1">
      <alignment horizontal="center"/>
    </xf>
    <xf numFmtId="164" fontId="29" fillId="3" borderId="0" xfId="1" applyNumberFormat="1" applyFont="1" applyFill="1" applyBorder="1"/>
    <xf numFmtId="0" fontId="28" fillId="2" borderId="8" xfId="0" applyFont="1" applyFill="1" applyBorder="1" applyAlignment="1">
      <alignment horizontal="center"/>
    </xf>
    <xf numFmtId="0" fontId="28" fillId="7" borderId="0" xfId="0" applyFont="1" applyFill="1" applyAlignment="1">
      <alignment horizontal="center"/>
    </xf>
    <xf numFmtId="0" fontId="28" fillId="0" borderId="0" xfId="0" applyFont="1" applyAlignment="1">
      <alignment horizontal="center"/>
    </xf>
    <xf numFmtId="0" fontId="30" fillId="7" borderId="1" xfId="0" applyFont="1" applyFill="1" applyBorder="1" applyAlignment="1">
      <alignment horizontal="center"/>
    </xf>
    <xf numFmtId="164" fontId="29" fillId="7" borderId="3" xfId="1" applyNumberFormat="1" applyFont="1" applyFill="1" applyBorder="1" applyAlignment="1">
      <alignment horizontal="center"/>
    </xf>
    <xf numFmtId="164" fontId="28" fillId="7" borderId="3" xfId="1" applyNumberFormat="1" applyFont="1" applyFill="1" applyBorder="1" applyAlignment="1">
      <alignment horizontal="center"/>
    </xf>
    <xf numFmtId="0" fontId="36" fillId="0" borderId="20" xfId="0" applyFont="1" applyBorder="1"/>
    <xf numFmtId="164" fontId="35" fillId="0" borderId="6" xfId="1" applyNumberFormat="1" applyFont="1" applyFill="1" applyBorder="1"/>
    <xf numFmtId="164" fontId="28" fillId="2" borderId="6" xfId="1" applyNumberFormat="1" applyFont="1" applyFill="1" applyBorder="1"/>
    <xf numFmtId="0" fontId="36" fillId="0" borderId="14" xfId="0" applyFont="1" applyBorder="1"/>
    <xf numFmtId="164" fontId="29" fillId="2" borderId="5" xfId="1" applyNumberFormat="1" applyFont="1" applyFill="1" applyBorder="1"/>
    <xf numFmtId="164" fontId="29" fillId="2" borderId="6" xfId="1" applyNumberFormat="1" applyFont="1" applyFill="1" applyBorder="1"/>
    <xf numFmtId="0" fontId="30" fillId="7" borderId="19" xfId="0" applyFont="1" applyFill="1" applyBorder="1" applyAlignment="1">
      <alignment horizontal="center"/>
    </xf>
    <xf numFmtId="164" fontId="28" fillId="7" borderId="24" xfId="1" applyNumberFormat="1" applyFont="1" applyFill="1" applyBorder="1"/>
    <xf numFmtId="164" fontId="28" fillId="2" borderId="8" xfId="1" applyNumberFormat="1" applyFont="1" applyFill="1" applyBorder="1"/>
    <xf numFmtId="0" fontId="28" fillId="2" borderId="9" xfId="0" applyFont="1" applyFill="1" applyBorder="1"/>
    <xf numFmtId="41" fontId="36" fillId="3" borderId="0" xfId="0" applyNumberFormat="1" applyFont="1" applyFill="1"/>
    <xf numFmtId="164" fontId="36" fillId="0" borderId="6" xfId="1" applyNumberFormat="1" applyFont="1" applyFill="1" applyBorder="1"/>
    <xf numFmtId="164" fontId="29" fillId="2" borderId="7" xfId="1" applyNumberFormat="1" applyFont="1" applyFill="1" applyBorder="1"/>
    <xf numFmtId="164" fontId="29" fillId="2" borderId="8" xfId="1" applyNumberFormat="1" applyFont="1" applyFill="1" applyBorder="1"/>
    <xf numFmtId="164" fontId="28" fillId="2" borderId="9" xfId="1" applyNumberFormat="1" applyFont="1" applyFill="1" applyBorder="1"/>
    <xf numFmtId="41" fontId="29" fillId="2" borderId="6" xfId="0" applyNumberFormat="1" applyFont="1" applyFill="1" applyBorder="1"/>
    <xf numFmtId="0" fontId="29" fillId="0" borderId="0" xfId="0" applyFont="1"/>
    <xf numFmtId="164" fontId="35" fillId="0" borderId="0" xfId="1" applyNumberFormat="1" applyFont="1" applyFill="1" applyBorder="1"/>
    <xf numFmtId="164" fontId="35" fillId="0" borderId="8" xfId="1" applyNumberFormat="1" applyFont="1" applyFill="1" applyBorder="1"/>
    <xf numFmtId="0" fontId="28" fillId="0" borderId="14" xfId="0" applyFont="1" applyBorder="1"/>
    <xf numFmtId="164" fontId="28" fillId="0" borderId="10" xfId="1" applyNumberFormat="1" applyFont="1" applyFill="1" applyBorder="1"/>
    <xf numFmtId="164" fontId="28" fillId="2" borderId="10" xfId="1" applyNumberFormat="1" applyFont="1" applyFill="1" applyBorder="1"/>
    <xf numFmtId="164" fontId="38" fillId="2" borderId="7" xfId="1" applyNumberFormat="1" applyFont="1" applyFill="1" applyBorder="1"/>
    <xf numFmtId="0" fontId="38" fillId="7" borderId="0" xfId="0" applyFont="1" applyFill="1"/>
    <xf numFmtId="0" fontId="39" fillId="0" borderId="0" xfId="0" applyFont="1"/>
    <xf numFmtId="164" fontId="39" fillId="0" borderId="0" xfId="1" applyNumberFormat="1" applyFont="1"/>
    <xf numFmtId="0" fontId="38" fillId="7" borderId="0" xfId="0" applyFont="1" applyFill="1" applyAlignment="1">
      <alignment wrapText="1"/>
    </xf>
    <xf numFmtId="164" fontId="38" fillId="7" borderId="0" xfId="1" applyNumberFormat="1" applyFont="1" applyFill="1" applyBorder="1"/>
    <xf numFmtId="164" fontId="38" fillId="7" borderId="8" xfId="1" applyNumberFormat="1" applyFont="1" applyFill="1" applyBorder="1"/>
    <xf numFmtId="0" fontId="39" fillId="7" borderId="0" xfId="0" applyFont="1" applyFill="1"/>
    <xf numFmtId="164" fontId="39" fillId="7" borderId="0" xfId="1" applyNumberFormat="1" applyFont="1" applyFill="1"/>
    <xf numFmtId="164" fontId="28" fillId="2" borderId="6" xfId="1" applyNumberFormat="1" applyFont="1" applyFill="1" applyBorder="1" applyAlignment="1">
      <alignment horizontal="center"/>
    </xf>
    <xf numFmtId="164" fontId="40" fillId="0" borderId="6" xfId="1" applyNumberFormat="1" applyFont="1" applyFill="1" applyBorder="1"/>
    <xf numFmtId="41" fontId="28" fillId="2" borderId="6" xfId="0" applyNumberFormat="1" applyFont="1" applyFill="1" applyBorder="1"/>
    <xf numFmtId="10" fontId="28" fillId="7" borderId="0" xfId="5" applyNumberFormat="1" applyFont="1" applyFill="1" applyAlignment="1">
      <alignment horizontal="left"/>
    </xf>
    <xf numFmtId="10" fontId="28" fillId="7" borderId="0" xfId="5" applyNumberFormat="1" applyFont="1" applyFill="1"/>
    <xf numFmtId="0" fontId="36" fillId="0" borderId="13" xfId="0" applyFont="1" applyBorder="1"/>
    <xf numFmtId="165" fontId="28" fillId="7" borderId="0" xfId="5" applyNumberFormat="1" applyFont="1" applyFill="1" applyAlignment="1">
      <alignment horizontal="left"/>
    </xf>
    <xf numFmtId="9" fontId="29" fillId="0" borderId="0" xfId="5" applyFont="1"/>
    <xf numFmtId="41" fontId="29" fillId="2" borderId="10" xfId="0" applyNumberFormat="1" applyFont="1" applyFill="1" applyBorder="1"/>
    <xf numFmtId="164" fontId="36" fillId="3" borderId="0" xfId="1" applyNumberFormat="1" applyFont="1" applyFill="1" applyBorder="1"/>
    <xf numFmtId="41" fontId="28" fillId="2" borderId="10" xfId="0" applyNumberFormat="1" applyFont="1" applyFill="1" applyBorder="1"/>
    <xf numFmtId="164" fontId="40" fillId="0" borderId="0" xfId="1" applyNumberFormat="1" applyFont="1" applyFill="1" applyBorder="1"/>
    <xf numFmtId="164" fontId="40" fillId="0" borderId="8" xfId="1" applyNumberFormat="1" applyFont="1" applyFill="1" applyBorder="1"/>
    <xf numFmtId="0" fontId="28" fillId="7" borderId="0" xfId="0" applyFont="1" applyFill="1" applyAlignment="1">
      <alignment wrapText="1"/>
    </xf>
    <xf numFmtId="164" fontId="36" fillId="0" borderId="0" xfId="1" applyNumberFormat="1" applyFont="1" applyFill="1" applyBorder="1"/>
    <xf numFmtId="164" fontId="36" fillId="0" borderId="8" xfId="1" applyNumberFormat="1" applyFont="1" applyFill="1" applyBorder="1"/>
    <xf numFmtId="164" fontId="36" fillId="0" borderId="10" xfId="1" applyNumberFormat="1" applyFont="1" applyFill="1" applyBorder="1"/>
    <xf numFmtId="164" fontId="36" fillId="0" borderId="3" xfId="1" applyNumberFormat="1" applyFont="1" applyFill="1" applyBorder="1"/>
    <xf numFmtId="164" fontId="36" fillId="0" borderId="9" xfId="1" applyNumberFormat="1" applyFont="1" applyFill="1" applyBorder="1"/>
    <xf numFmtId="164" fontId="28" fillId="0" borderId="0" xfId="0" applyNumberFormat="1" applyFont="1"/>
    <xf numFmtId="9" fontId="28" fillId="0" borderId="0" xfId="5" applyFont="1"/>
    <xf numFmtId="41" fontId="38" fillId="2" borderId="7" xfId="0" applyNumberFormat="1" applyFont="1" applyFill="1" applyBorder="1"/>
    <xf numFmtId="10" fontId="38" fillId="7" borderId="0" xfId="5" applyNumberFormat="1" applyFont="1" applyFill="1"/>
    <xf numFmtId="38" fontId="38" fillId="2" borderId="7" xfId="0" applyNumberFormat="1" applyFont="1" applyFill="1" applyBorder="1"/>
    <xf numFmtId="38" fontId="38" fillId="7" borderId="0" xfId="0" applyNumberFormat="1" applyFont="1" applyFill="1"/>
    <xf numFmtId="38" fontId="39" fillId="0" borderId="0" xfId="0" applyNumberFormat="1" applyFont="1"/>
    <xf numFmtId="38" fontId="39" fillId="0" borderId="0" xfId="1" applyNumberFormat="1" applyFont="1"/>
    <xf numFmtId="38" fontId="38" fillId="8" borderId="16" xfId="0" applyNumberFormat="1" applyFont="1" applyFill="1" applyBorder="1"/>
    <xf numFmtId="38" fontId="38" fillId="7" borderId="0" xfId="0" applyNumberFormat="1" applyFont="1" applyFill="1" applyAlignment="1">
      <alignment horizontal="left"/>
    </xf>
    <xf numFmtId="38" fontId="38" fillId="3" borderId="0" xfId="0" applyNumberFormat="1" applyFont="1" applyFill="1"/>
    <xf numFmtId="38" fontId="38" fillId="8" borderId="8" xfId="0" applyNumberFormat="1" applyFont="1" applyFill="1" applyBorder="1"/>
    <xf numFmtId="0" fontId="29" fillId="3" borderId="14" xfId="0" applyFont="1" applyFill="1" applyBorder="1" applyAlignment="1">
      <alignment horizontal="center"/>
    </xf>
    <xf numFmtId="164" fontId="36" fillId="3" borderId="23" xfId="1" applyNumberFormat="1" applyFont="1" applyFill="1" applyBorder="1"/>
    <xf numFmtId="164" fontId="29" fillId="3" borderId="5" xfId="1" applyNumberFormat="1" applyFont="1" applyFill="1" applyBorder="1"/>
    <xf numFmtId="41" fontId="36" fillId="2" borderId="6" xfId="0" applyNumberFormat="1" applyFont="1" applyFill="1" applyBorder="1"/>
    <xf numFmtId="41" fontId="29" fillId="7" borderId="0" xfId="0" applyNumberFormat="1" applyFont="1" applyFill="1"/>
    <xf numFmtId="0" fontId="38" fillId="7" borderId="0" xfId="0" applyFont="1" applyFill="1" applyAlignment="1">
      <alignment horizontal="left"/>
    </xf>
    <xf numFmtId="38" fontId="38" fillId="3" borderId="0" xfId="1" applyNumberFormat="1" applyFont="1" applyFill="1" applyBorder="1"/>
    <xf numFmtId="41" fontId="38" fillId="2" borderId="11" xfId="0" applyNumberFormat="1" applyFont="1" applyFill="1" applyBorder="1"/>
    <xf numFmtId="164" fontId="36" fillId="3" borderId="22" xfId="1" applyNumberFormat="1" applyFont="1" applyFill="1" applyBorder="1"/>
    <xf numFmtId="164" fontId="29" fillId="3" borderId="2" xfId="1" applyNumberFormat="1" applyFont="1" applyFill="1" applyBorder="1"/>
    <xf numFmtId="164" fontId="29" fillId="3" borderId="11" xfId="1" applyNumberFormat="1" applyFont="1" applyFill="1" applyBorder="1"/>
    <xf numFmtId="41" fontId="29" fillId="2" borderId="5" xfId="0" applyNumberFormat="1" applyFont="1" applyFill="1" applyBorder="1"/>
    <xf numFmtId="164" fontId="41" fillId="3" borderId="6" xfId="1" applyNumberFormat="1" applyFont="1" applyFill="1" applyBorder="1"/>
    <xf numFmtId="164" fontId="41" fillId="3" borderId="8" xfId="1" applyNumberFormat="1" applyFont="1" applyFill="1" applyBorder="1"/>
    <xf numFmtId="164" fontId="41" fillId="3" borderId="12" xfId="1" applyNumberFormat="1" applyFont="1" applyFill="1" applyBorder="1"/>
    <xf numFmtId="164" fontId="36" fillId="0" borderId="12" xfId="1" applyNumberFormat="1" applyFont="1" applyFill="1" applyBorder="1"/>
    <xf numFmtId="38" fontId="38" fillId="2" borderId="5" xfId="0" applyNumberFormat="1" applyFont="1" applyFill="1" applyBorder="1"/>
    <xf numFmtId="38" fontId="38" fillId="7" borderId="2" xfId="0" applyNumberFormat="1" applyFont="1" applyFill="1" applyBorder="1" applyAlignment="1">
      <alignment horizontal="left"/>
    </xf>
    <xf numFmtId="164" fontId="38" fillId="7" borderId="2" xfId="1" applyNumberFormat="1" applyFont="1" applyFill="1" applyBorder="1"/>
    <xf numFmtId="38" fontId="38" fillId="2" borderId="11" xfId="0" applyNumberFormat="1" applyFont="1" applyFill="1" applyBorder="1"/>
    <xf numFmtId="38" fontId="38" fillId="8" borderId="18" xfId="0" applyNumberFormat="1" applyFont="1" applyFill="1" applyBorder="1"/>
    <xf numFmtId="0" fontId="28" fillId="3" borderId="0" xfId="0" applyFont="1" applyFill="1"/>
    <xf numFmtId="38" fontId="38" fillId="6" borderId="21" xfId="0" applyNumberFormat="1" applyFont="1" applyFill="1" applyBorder="1" applyAlignment="1">
      <alignment horizontal="left"/>
    </xf>
    <xf numFmtId="38" fontId="38" fillId="3" borderId="8" xfId="0" applyNumberFormat="1" applyFont="1" applyFill="1" applyBorder="1"/>
    <xf numFmtId="164" fontId="38" fillId="6" borderId="29" xfId="1" applyNumberFormat="1" applyFont="1" applyFill="1" applyBorder="1"/>
    <xf numFmtId="164" fontId="38" fillId="6" borderId="25" xfId="1" applyNumberFormat="1" applyFont="1" applyFill="1" applyBorder="1"/>
    <xf numFmtId="164" fontId="38" fillId="6" borderId="28" xfId="1" applyNumberFormat="1" applyFont="1" applyFill="1" applyBorder="1"/>
    <xf numFmtId="164" fontId="38" fillId="6" borderId="27" xfId="1" applyNumberFormat="1" applyFont="1" applyFill="1" applyBorder="1"/>
    <xf numFmtId="164" fontId="38" fillId="6" borderId="26" xfId="1" applyNumberFormat="1" applyFont="1" applyFill="1" applyBorder="1"/>
    <xf numFmtId="38" fontId="38" fillId="6" borderId="16" xfId="0" applyNumberFormat="1" applyFont="1" applyFill="1" applyBorder="1"/>
    <xf numFmtId="164" fontId="28" fillId="0" borderId="0" xfId="1" applyNumberFormat="1" applyFont="1" applyBorder="1"/>
    <xf numFmtId="41" fontId="28" fillId="0" borderId="0" xfId="0" applyNumberFormat="1" applyFont="1"/>
    <xf numFmtId="0" fontId="30" fillId="0" borderId="0" xfId="0" applyFont="1"/>
    <xf numFmtId="38" fontId="33" fillId="7" borderId="0" xfId="0" applyNumberFormat="1" applyFont="1" applyFill="1" applyAlignment="1">
      <alignment horizontal="right"/>
    </xf>
    <xf numFmtId="0" fontId="42" fillId="7" borderId="0" xfId="0" applyFont="1" applyFill="1" applyAlignment="1">
      <alignment horizontal="center"/>
    </xf>
    <xf numFmtId="0" fontId="43" fillId="9" borderId="0" xfId="0" applyFont="1" applyFill="1" applyAlignment="1">
      <alignment vertical="top" wrapText="1"/>
    </xf>
    <xf numFmtId="0" fontId="43" fillId="0" borderId="0" xfId="0" applyFont="1"/>
    <xf numFmtId="0" fontId="43" fillId="9" borderId="0" xfId="0" applyFont="1" applyFill="1" applyAlignment="1">
      <alignment vertical="top" wrapText="1"/>
    </xf>
    <xf numFmtId="0" fontId="43" fillId="0" borderId="0" xfId="0" applyFont="1" applyAlignment="1">
      <alignment wrapText="1"/>
    </xf>
    <xf numFmtId="0" fontId="43" fillId="9" borderId="0" xfId="0" applyFont="1" applyFill="1" applyAlignment="1">
      <alignment horizontal="left" vertical="top" wrapText="1" indent="4"/>
    </xf>
    <xf numFmtId="0" fontId="43" fillId="0" borderId="0" xfId="0" applyFont="1" applyAlignment="1">
      <alignment horizontal="left" wrapText="1" indent="4"/>
    </xf>
    <xf numFmtId="0" fontId="43" fillId="7" borderId="0" xfId="0" applyFont="1" applyFill="1" applyAlignment="1">
      <alignment wrapText="1"/>
    </xf>
    <xf numFmtId="0" fontId="43" fillId="7" borderId="0" xfId="0" applyFont="1" applyFill="1"/>
    <xf numFmtId="0" fontId="46" fillId="12" borderId="49" xfId="0" applyFont="1" applyFill="1" applyBorder="1" applyAlignment="1">
      <alignment horizontal="left"/>
    </xf>
    <xf numFmtId="0" fontId="46" fillId="12" borderId="50" xfId="0" applyFont="1" applyFill="1" applyBorder="1" applyAlignment="1">
      <alignment horizontal="left"/>
    </xf>
    <xf numFmtId="0" fontId="47" fillId="0" borderId="30" xfId="0" applyFont="1" applyBorder="1" applyAlignment="1">
      <alignment horizontal="left" vertical="top" wrapText="1"/>
    </xf>
    <xf numFmtId="0" fontId="43" fillId="0" borderId="30" xfId="0" applyFont="1" applyBorder="1" applyAlignment="1">
      <alignment horizontal="left" vertical="top" wrapText="1"/>
    </xf>
    <xf numFmtId="0" fontId="43" fillId="0" borderId="30" xfId="1" applyNumberFormat="1" applyFont="1" applyFill="1" applyBorder="1" applyAlignment="1">
      <alignment horizontal="left" vertical="top" wrapText="1"/>
    </xf>
    <xf numFmtId="0" fontId="47" fillId="0" borderId="32" xfId="0" applyFont="1" applyBorder="1" applyAlignment="1">
      <alignment horizontal="left" vertical="top" wrapText="1"/>
    </xf>
    <xf numFmtId="0" fontId="43" fillId="0" borderId="31" xfId="1" applyNumberFormat="1" applyFont="1" applyFill="1" applyBorder="1" applyAlignment="1">
      <alignment horizontal="left" vertical="top" wrapText="1"/>
    </xf>
    <xf numFmtId="0" fontId="47" fillId="11" borderId="45" xfId="0" applyFont="1" applyFill="1" applyBorder="1" applyAlignment="1">
      <alignment horizontal="left" vertical="top" wrapText="1"/>
    </xf>
    <xf numFmtId="0" fontId="47" fillId="11" borderId="46" xfId="0" applyFont="1" applyFill="1" applyBorder="1" applyAlignment="1">
      <alignment horizontal="left" vertical="top" wrapText="1"/>
    </xf>
    <xf numFmtId="0" fontId="48" fillId="0" borderId="33" xfId="0" applyFont="1" applyBorder="1" applyAlignment="1">
      <alignment horizontal="left" vertical="top" wrapText="1" indent="1"/>
    </xf>
    <xf numFmtId="164" fontId="43" fillId="0" borderId="34" xfId="1" applyNumberFormat="1" applyFont="1" applyFill="1" applyBorder="1" applyAlignment="1">
      <alignment horizontal="left" vertical="top" wrapText="1"/>
    </xf>
    <xf numFmtId="0" fontId="48" fillId="0" borderId="35" xfId="0" applyFont="1" applyBorder="1" applyAlignment="1">
      <alignment horizontal="left" vertical="top" wrapText="1"/>
    </xf>
    <xf numFmtId="164" fontId="43" fillId="0" borderId="36" xfId="1" applyNumberFormat="1" applyFont="1" applyFill="1" applyBorder="1" applyAlignment="1">
      <alignment horizontal="left" vertical="top" wrapText="1"/>
    </xf>
    <xf numFmtId="0" fontId="47" fillId="11" borderId="47" xfId="0" applyFont="1" applyFill="1" applyBorder="1" applyAlignment="1">
      <alignment horizontal="left" vertical="top" wrapText="1"/>
    </xf>
    <xf numFmtId="0" fontId="47" fillId="11" borderId="48" xfId="0" applyFont="1" applyFill="1" applyBorder="1" applyAlignment="1">
      <alignment horizontal="left" vertical="top" wrapText="1"/>
    </xf>
    <xf numFmtId="0" fontId="47" fillId="0" borderId="37" xfId="0" applyFont="1" applyBorder="1" applyAlignment="1">
      <alignment horizontal="left" vertical="top" wrapText="1"/>
    </xf>
    <xf numFmtId="164" fontId="43" fillId="0" borderId="38" xfId="1" applyNumberFormat="1" applyFont="1" applyFill="1" applyBorder="1" applyAlignment="1">
      <alignment horizontal="left" vertical="top" wrapText="1"/>
    </xf>
    <xf numFmtId="0" fontId="47" fillId="0" borderId="39" xfId="0" applyFont="1" applyBorder="1" applyAlignment="1">
      <alignment horizontal="left" vertical="top" wrapText="1"/>
    </xf>
    <xf numFmtId="164" fontId="43" fillId="0" borderId="43" xfId="1" applyNumberFormat="1" applyFont="1" applyFill="1" applyBorder="1" applyAlignment="1">
      <alignment horizontal="left" vertical="top" wrapText="1"/>
    </xf>
    <xf numFmtId="0" fontId="48" fillId="0" borderId="40" xfId="0" applyFont="1" applyBorder="1" applyAlignment="1">
      <alignment horizontal="left" vertical="top" wrapText="1" indent="1"/>
    </xf>
    <xf numFmtId="164" fontId="43" fillId="0" borderId="41" xfId="1" applyNumberFormat="1" applyFont="1" applyFill="1" applyBorder="1" applyAlignment="1">
      <alignment horizontal="left" vertical="top" wrapText="1"/>
    </xf>
    <xf numFmtId="0" fontId="43" fillId="0" borderId="34" xfId="0" applyFont="1" applyBorder="1" applyAlignment="1">
      <alignment horizontal="left" vertical="top" wrapText="1"/>
    </xf>
    <xf numFmtId="0" fontId="48" fillId="0" borderId="40" xfId="0" applyFont="1" applyBorder="1" applyAlignment="1">
      <alignment horizontal="left" vertical="top" wrapText="1"/>
    </xf>
    <xf numFmtId="0" fontId="43" fillId="0" borderId="41" xfId="0" applyFont="1" applyBorder="1" applyAlignment="1">
      <alignment horizontal="left" vertical="top" wrapText="1"/>
    </xf>
    <xf numFmtId="0" fontId="47" fillId="0" borderId="42" xfId="0" applyFont="1" applyBorder="1" applyAlignment="1">
      <alignment horizontal="left" vertical="top" wrapText="1"/>
    </xf>
    <xf numFmtId="0" fontId="43" fillId="0" borderId="44" xfId="0" applyFont="1" applyBorder="1" applyAlignment="1">
      <alignment horizontal="left" vertical="top" wrapText="1"/>
    </xf>
    <xf numFmtId="0" fontId="44" fillId="0" borderId="0" xfId="0" applyFont="1" applyAlignment="1">
      <alignment horizontal="left" wrapText="1"/>
    </xf>
    <xf numFmtId="0" fontId="43" fillId="0" borderId="0" xfId="0" applyFont="1" applyAlignment="1">
      <alignment wrapText="1"/>
    </xf>
    <xf numFmtId="0" fontId="48" fillId="7" borderId="0" xfId="0" applyFont="1" applyFill="1"/>
    <xf numFmtId="0" fontId="47" fillId="7" borderId="0" xfId="0" applyFont="1" applyFill="1"/>
    <xf numFmtId="0" fontId="47" fillId="3" borderId="8" xfId="0" applyFont="1" applyFill="1" applyBorder="1" applyAlignment="1">
      <alignment horizontal="center"/>
    </xf>
    <xf numFmtId="38" fontId="46" fillId="3" borderId="8" xfId="0" applyNumberFormat="1" applyFont="1" applyFill="1" applyBorder="1"/>
    <xf numFmtId="38" fontId="46" fillId="3" borderId="0" xfId="0" applyNumberFormat="1" applyFont="1" applyFill="1"/>
    <xf numFmtId="164" fontId="46" fillId="7" borderId="0" xfId="1" applyNumberFormat="1" applyFont="1" applyFill="1" applyBorder="1"/>
    <xf numFmtId="164" fontId="47" fillId="3" borderId="0" xfId="1" applyNumberFormat="1" applyFont="1" applyFill="1" applyBorder="1"/>
    <xf numFmtId="41" fontId="48" fillId="3" borderId="0" xfId="0" applyNumberFormat="1" applyFont="1" applyFill="1"/>
    <xf numFmtId="164" fontId="47" fillId="7" borderId="3" xfId="1" applyNumberFormat="1" applyFont="1" applyFill="1" applyBorder="1" applyAlignment="1">
      <alignment horizontal="center"/>
    </xf>
    <xf numFmtId="164" fontId="48" fillId="0" borderId="6" xfId="1" applyNumberFormat="1" applyFont="1" applyFill="1" applyBorder="1"/>
    <xf numFmtId="164" fontId="48" fillId="7" borderId="24" xfId="1" applyNumberFormat="1" applyFont="1" applyFill="1" applyBorder="1"/>
    <xf numFmtId="41" fontId="48" fillId="3" borderId="0" xfId="0" applyNumberFormat="1" applyFont="1" applyFill="1" applyAlignment="1">
      <alignment horizontal="right"/>
    </xf>
    <xf numFmtId="164" fontId="48" fillId="0" borderId="10" xfId="1" applyNumberFormat="1" applyFont="1" applyFill="1" applyBorder="1"/>
    <xf numFmtId="164" fontId="42" fillId="3" borderId="0" xfId="1" applyNumberFormat="1" applyFont="1" applyFill="1" applyBorder="1"/>
    <xf numFmtId="164" fontId="42" fillId="7" borderId="0" xfId="1" applyNumberFormat="1" applyFont="1" applyFill="1" applyBorder="1"/>
    <xf numFmtId="14" fontId="48" fillId="7" borderId="0" xfId="0" applyNumberFormat="1" applyFont="1" applyFill="1" applyAlignment="1">
      <alignment vertical="top"/>
    </xf>
    <xf numFmtId="0" fontId="50" fillId="7" borderId="0" xfId="0" applyFont="1" applyFill="1"/>
    <xf numFmtId="0" fontId="47" fillId="6" borderId="5" xfId="0" applyFont="1" applyFill="1" applyBorder="1" applyAlignment="1">
      <alignment horizontal="center"/>
    </xf>
    <xf numFmtId="0" fontId="47" fillId="6" borderId="6" xfId="0" applyFont="1" applyFill="1" applyBorder="1" applyAlignment="1">
      <alignment horizontal="center"/>
    </xf>
    <xf numFmtId="38" fontId="46" fillId="6" borderId="6" xfId="0" applyNumberFormat="1" applyFont="1" applyFill="1" applyBorder="1"/>
    <xf numFmtId="38" fontId="46" fillId="6" borderId="10" xfId="0" applyNumberFormat="1" applyFont="1" applyFill="1" applyBorder="1"/>
    <xf numFmtId="38" fontId="46" fillId="7" borderId="0" xfId="0" applyNumberFormat="1" applyFont="1" applyFill="1"/>
    <xf numFmtId="0" fontId="51" fillId="0" borderId="0" xfId="7" applyFont="1" applyAlignment="1">
      <alignment horizontal="center" vertical="center"/>
    </xf>
    <xf numFmtId="0" fontId="52" fillId="0" borderId="0" xfId="7" applyFont="1"/>
    <xf numFmtId="0" fontId="1" fillId="6" borderId="0" xfId="7" applyFill="1"/>
    <xf numFmtId="0" fontId="53" fillId="0" borderId="0" xfId="7" applyFont="1" applyAlignment="1">
      <alignment horizontal="center" vertical="center" wrapText="1"/>
    </xf>
    <xf numFmtId="0" fontId="54" fillId="0" borderId="0" xfId="7" applyFont="1"/>
    <xf numFmtId="0" fontId="1" fillId="0" borderId="0" xfId="7"/>
    <xf numFmtId="0" fontId="55" fillId="0" borderId="0" xfId="7" applyFont="1" applyAlignment="1">
      <alignment horizontal="center" vertical="top" wrapText="1"/>
    </xf>
    <xf numFmtId="0" fontId="55" fillId="0" borderId="0" xfId="7" applyFont="1" applyAlignment="1">
      <alignment horizontal="center"/>
    </xf>
    <xf numFmtId="14" fontId="29" fillId="3" borderId="5" xfId="0" applyNumberFormat="1" applyFont="1" applyFill="1" applyBorder="1" applyAlignment="1">
      <alignment horizontal="center"/>
    </xf>
    <xf numFmtId="0" fontId="32" fillId="3" borderId="6" xfId="0" applyFont="1" applyFill="1" applyBorder="1" applyAlignment="1">
      <alignment horizontal="center"/>
    </xf>
    <xf numFmtId="0" fontId="32" fillId="3" borderId="0" xfId="0" applyFont="1" applyFill="1" applyAlignment="1">
      <alignment horizontal="center"/>
    </xf>
    <xf numFmtId="0" fontId="32" fillId="3" borderId="8" xfId="0" applyFont="1" applyFill="1" applyBorder="1" applyAlignment="1">
      <alignment horizontal="center"/>
    </xf>
    <xf numFmtId="0" fontId="29" fillId="14" borderId="5" xfId="0" applyFont="1" applyFill="1" applyBorder="1" applyAlignment="1">
      <alignment horizontal="center" wrapText="1"/>
    </xf>
    <xf numFmtId="0" fontId="29" fillId="14" borderId="6" xfId="0" applyFont="1" applyFill="1" applyBorder="1" applyAlignment="1">
      <alignment horizontal="center"/>
    </xf>
    <xf numFmtId="38" fontId="33" fillId="14" borderId="0" xfId="0" applyNumberFormat="1" applyFont="1" applyFill="1"/>
    <xf numFmtId="164" fontId="33" fillId="14" borderId="0" xfId="1" applyNumberFormat="1" applyFont="1" applyFill="1" applyBorder="1"/>
    <xf numFmtId="164" fontId="33" fillId="14" borderId="6" xfId="1" applyNumberFormat="1" applyFont="1" applyFill="1" applyBorder="1"/>
    <xf numFmtId="164" fontId="33" fillId="14" borderId="8" xfId="1" applyNumberFormat="1" applyFont="1" applyFill="1" applyBorder="1"/>
    <xf numFmtId="164" fontId="33" fillId="14" borderId="6" xfId="1" applyNumberFormat="1" applyFont="1" applyFill="1" applyBorder="1" applyAlignment="1">
      <alignment horizontal="right"/>
    </xf>
    <xf numFmtId="164" fontId="46" fillId="14" borderId="10" xfId="1" applyNumberFormat="1" applyFont="1" applyFill="1" applyBorder="1"/>
    <xf numFmtId="164" fontId="33" fillId="14" borderId="10" xfId="1" applyNumberFormat="1" applyFont="1" applyFill="1" applyBorder="1"/>
    <xf numFmtId="164" fontId="33" fillId="14" borderId="3" xfId="1" applyNumberFormat="1" applyFont="1" applyFill="1" applyBorder="1"/>
    <xf numFmtId="164" fontId="33" fillId="14" borderId="9" xfId="1" applyNumberFormat="1" applyFont="1" applyFill="1" applyBorder="1"/>
    <xf numFmtId="164" fontId="33" fillId="14" borderId="10" xfId="1" applyNumberFormat="1" applyFont="1" applyFill="1" applyBorder="1" applyAlignment="1">
      <alignment horizontal="right"/>
    </xf>
    <xf numFmtId="0" fontId="29" fillId="14" borderId="17" xfId="0" applyFont="1" applyFill="1" applyBorder="1"/>
    <xf numFmtId="41" fontId="47" fillId="14" borderId="6" xfId="0" applyNumberFormat="1" applyFont="1" applyFill="1" applyBorder="1"/>
    <xf numFmtId="164" fontId="47" fillId="14" borderId="5" xfId="1" applyNumberFormat="1" applyFont="1" applyFill="1" applyBorder="1"/>
    <xf numFmtId="164" fontId="29" fillId="14" borderId="5" xfId="1" applyNumberFormat="1" applyFont="1" applyFill="1" applyBorder="1"/>
    <xf numFmtId="164" fontId="28" fillId="14" borderId="6" xfId="1" applyNumberFormat="1" applyFont="1" applyFill="1" applyBorder="1"/>
    <xf numFmtId="164" fontId="29" fillId="14" borderId="7" xfId="1" applyNumberFormat="1" applyFont="1" applyFill="1" applyBorder="1"/>
    <xf numFmtId="0" fontId="37" fillId="0" borderId="14" xfId="0" applyFont="1" applyFill="1" applyBorder="1"/>
    <xf numFmtId="41" fontId="48" fillId="0" borderId="6" xfId="0" applyNumberFormat="1" applyFont="1" applyFill="1" applyBorder="1"/>
    <xf numFmtId="164" fontId="28" fillId="0" borderId="0" xfId="1" applyNumberFormat="1" applyFont="1" applyFill="1" applyBorder="1"/>
    <xf numFmtId="164" fontId="28" fillId="0" borderId="6" xfId="1" applyNumberFormat="1" applyFont="1" applyFill="1" applyBorder="1"/>
    <xf numFmtId="0" fontId="29" fillId="14" borderId="15" xfId="0" applyFont="1" applyFill="1" applyBorder="1"/>
    <xf numFmtId="164" fontId="47" fillId="14" borderId="7" xfId="1" applyNumberFormat="1" applyFont="1" applyFill="1" applyBorder="1"/>
    <xf numFmtId="0" fontId="38" fillId="14" borderId="17" xfId="0" applyFont="1" applyFill="1" applyBorder="1" applyAlignment="1">
      <alignment wrapText="1"/>
    </xf>
    <xf numFmtId="164" fontId="42" fillId="14" borderId="22" xfId="1" applyNumberFormat="1" applyFont="1" applyFill="1" applyBorder="1"/>
    <xf numFmtId="164" fontId="42" fillId="14" borderId="7" xfId="1" applyNumberFormat="1" applyFont="1" applyFill="1" applyBorder="1"/>
    <xf numFmtId="164" fontId="38" fillId="14" borderId="7" xfId="1" applyNumberFormat="1" applyFont="1" applyFill="1" applyBorder="1"/>
    <xf numFmtId="164" fontId="28" fillId="14" borderId="5" xfId="1" applyNumberFormat="1" applyFont="1" applyFill="1" applyBorder="1"/>
    <xf numFmtId="164" fontId="28" fillId="0" borderId="5" xfId="1" applyNumberFormat="1" applyFont="1" applyFill="1" applyBorder="1"/>
    <xf numFmtId="41" fontId="48" fillId="0" borderId="0" xfId="0" applyNumberFormat="1" applyFont="1" applyFill="1"/>
    <xf numFmtId="0" fontId="36" fillId="0" borderId="14" xfId="0" applyFont="1" applyFill="1" applyBorder="1"/>
    <xf numFmtId="0" fontId="37" fillId="0" borderId="14" xfId="0" applyFont="1" applyFill="1" applyBorder="1" applyAlignment="1">
      <alignment horizontal="left"/>
    </xf>
    <xf numFmtId="41" fontId="48" fillId="0" borderId="23" xfId="0" applyNumberFormat="1" applyFont="1" applyFill="1" applyBorder="1"/>
    <xf numFmtId="164" fontId="48" fillId="0" borderId="5" xfId="1" applyNumberFormat="1" applyFont="1" applyFill="1" applyBorder="1" applyAlignment="1">
      <alignment horizontal="center" wrapText="1"/>
    </xf>
    <xf numFmtId="164" fontId="28" fillId="0" borderId="2" xfId="1" applyNumberFormat="1" applyFont="1" applyFill="1" applyBorder="1" applyAlignment="1">
      <alignment horizontal="center" wrapText="1"/>
    </xf>
    <xf numFmtId="164" fontId="28" fillId="0" borderId="5" xfId="1" applyNumberFormat="1" applyFont="1" applyFill="1" applyBorder="1" applyAlignment="1">
      <alignment horizontal="center" wrapText="1"/>
    </xf>
    <xf numFmtId="164" fontId="28" fillId="0" borderId="11" xfId="1" applyNumberFormat="1" applyFont="1" applyFill="1" applyBorder="1" applyAlignment="1">
      <alignment horizontal="center" wrapText="1"/>
    </xf>
    <xf numFmtId="9" fontId="37" fillId="0" borderId="14" xfId="0" applyNumberFormat="1" applyFont="1" applyFill="1" applyBorder="1" applyAlignment="1">
      <alignment horizontal="left"/>
    </xf>
    <xf numFmtId="164" fontId="28" fillId="0" borderId="8" xfId="1" applyNumberFormat="1" applyFont="1" applyFill="1" applyBorder="1"/>
    <xf numFmtId="38" fontId="38" fillId="13" borderId="21" xfId="0" applyNumberFormat="1" applyFont="1" applyFill="1" applyBorder="1" applyAlignment="1">
      <alignment horizontal="left" wrapText="1"/>
    </xf>
    <xf numFmtId="38" fontId="38" fillId="13" borderId="0" xfId="0" applyNumberFormat="1" applyFont="1" applyFill="1"/>
    <xf numFmtId="164" fontId="38" fillId="13" borderId="27" xfId="1" applyNumberFormat="1" applyFont="1" applyFill="1" applyBorder="1"/>
    <xf numFmtId="164" fontId="38" fillId="13" borderId="25" xfId="1" applyNumberFormat="1" applyFont="1" applyFill="1" applyBorder="1"/>
    <xf numFmtId="164" fontId="38" fillId="13" borderId="28" xfId="1" applyNumberFormat="1" applyFont="1" applyFill="1" applyBorder="1"/>
    <xf numFmtId="164" fontId="38" fillId="13" borderId="29" xfId="1" applyNumberFormat="1" applyFont="1" applyFill="1" applyBorder="1"/>
    <xf numFmtId="164" fontId="38" fillId="13" borderId="26" xfId="1" applyNumberFormat="1" applyFont="1" applyFill="1" applyBorder="1" applyAlignment="1">
      <alignment horizontal="right"/>
    </xf>
    <xf numFmtId="38" fontId="38" fillId="14" borderId="15" xfId="0" applyNumberFormat="1" applyFont="1" applyFill="1" applyBorder="1" applyAlignment="1">
      <alignment horizontal="left"/>
    </xf>
    <xf numFmtId="38" fontId="38" fillId="14" borderId="8" xfId="1" applyNumberFormat="1" applyFont="1" applyFill="1" applyBorder="1"/>
    <xf numFmtId="164" fontId="38" fillId="14" borderId="18" xfId="1" applyNumberFormat="1" applyFont="1" applyFill="1" applyBorder="1"/>
    <xf numFmtId="164" fontId="38" fillId="14" borderId="19" xfId="1" applyNumberFormat="1" applyFont="1" applyFill="1" applyBorder="1"/>
    <xf numFmtId="0" fontId="38" fillId="14" borderId="15" xfId="0" applyFont="1" applyFill="1" applyBorder="1" applyAlignment="1">
      <alignment horizontal="left"/>
    </xf>
    <xf numFmtId="38" fontId="38" fillId="14" borderId="6" xfId="1" applyNumberFormat="1" applyFont="1" applyFill="1" applyBorder="1"/>
    <xf numFmtId="164" fontId="38" fillId="14" borderId="0" xfId="1" applyNumberFormat="1" applyFont="1" applyFill="1" applyBorder="1"/>
    <xf numFmtId="164" fontId="29" fillId="14" borderId="6" xfId="1" applyNumberFormat="1" applyFont="1" applyFill="1" applyBorder="1"/>
    <xf numFmtId="38" fontId="38" fillId="13" borderId="21" xfId="0" applyNumberFormat="1" applyFont="1" applyFill="1" applyBorder="1" applyAlignment="1">
      <alignment horizontal="left"/>
    </xf>
    <xf numFmtId="38" fontId="38" fillId="13" borderId="6" xfId="0" applyNumberFormat="1" applyFont="1" applyFill="1" applyBorder="1"/>
    <xf numFmtId="164" fontId="38" fillId="13" borderId="26" xfId="1" applyNumberFormat="1" applyFont="1" applyFill="1" applyBorder="1"/>
    <xf numFmtId="0" fontId="29" fillId="14" borderId="15" xfId="0" applyFont="1" applyFill="1" applyBorder="1" applyAlignment="1">
      <alignment horizontal="left"/>
    </xf>
    <xf numFmtId="41" fontId="29" fillId="14" borderId="6" xfId="0" applyNumberFormat="1" applyFont="1" applyFill="1" applyBorder="1"/>
    <xf numFmtId="164" fontId="38" fillId="14" borderId="6" xfId="1" applyNumberFormat="1" applyFont="1" applyFill="1" applyBorder="1"/>
    <xf numFmtId="38" fontId="38" fillId="14" borderId="17" xfId="0" applyNumberFormat="1" applyFont="1" applyFill="1" applyBorder="1" applyAlignment="1">
      <alignment horizontal="left"/>
    </xf>
    <xf numFmtId="38" fontId="38" fillId="14" borderId="6" xfId="0" applyNumberFormat="1" applyFont="1" applyFill="1" applyBorder="1"/>
    <xf numFmtId="164" fontId="38" fillId="14" borderId="5" xfId="1" applyNumberFormat="1" applyFont="1" applyFill="1" applyBorder="1"/>
    <xf numFmtId="164" fontId="28" fillId="14" borderId="5" xfId="1" applyNumberFormat="1" applyFont="1" applyFill="1" applyBorder="1" applyAlignment="1">
      <alignment horizontal="center"/>
    </xf>
    <xf numFmtId="166" fontId="29" fillId="3" borderId="5" xfId="0" applyNumberFormat="1" applyFont="1" applyFill="1" applyBorder="1" applyAlignment="1">
      <alignment horizontal="center"/>
    </xf>
    <xf numFmtId="166" fontId="29" fillId="3" borderId="2" xfId="0" applyNumberFormat="1" applyFont="1" applyFill="1" applyBorder="1" applyAlignment="1">
      <alignment horizontal="center"/>
    </xf>
    <xf numFmtId="166" fontId="29" fillId="3" borderId="11" xfId="0" applyNumberFormat="1" applyFont="1" applyFill="1" applyBorder="1" applyAlignment="1">
      <alignment horizontal="center"/>
    </xf>
    <xf numFmtId="0" fontId="29" fillId="3" borderId="5" xfId="0" applyFont="1" applyFill="1" applyBorder="1" applyAlignment="1">
      <alignment horizontal="center" wrapText="1"/>
    </xf>
    <xf numFmtId="0" fontId="32" fillId="14" borderId="6" xfId="0" applyFont="1" applyFill="1" applyBorder="1" applyAlignment="1">
      <alignment horizontal="center"/>
    </xf>
    <xf numFmtId="0" fontId="32" fillId="14" borderId="0" xfId="0" applyFont="1" applyFill="1" applyAlignment="1">
      <alignment horizontal="center"/>
    </xf>
    <xf numFmtId="0" fontId="32" fillId="14" borderId="8" xfId="0" applyFont="1" applyFill="1" applyBorder="1" applyAlignment="1">
      <alignment horizontal="center"/>
    </xf>
    <xf numFmtId="0" fontId="32" fillId="15" borderId="0" xfId="0" applyFont="1" applyFill="1" applyAlignment="1">
      <alignment horizontal="center"/>
    </xf>
    <xf numFmtId="0" fontId="32" fillId="15" borderId="6" xfId="0" applyFont="1" applyFill="1" applyBorder="1" applyAlignment="1">
      <alignment horizontal="center"/>
    </xf>
    <xf numFmtId="164" fontId="42" fillId="0" borderId="0" xfId="1" applyNumberFormat="1" applyFont="1" applyFill="1" applyBorder="1"/>
    <xf numFmtId="38" fontId="38" fillId="0" borderId="0" xfId="0" applyNumberFormat="1" applyFont="1" applyFill="1"/>
    <xf numFmtId="38" fontId="38" fillId="0" borderId="0" xfId="1" applyNumberFormat="1" applyFont="1" applyFill="1" applyBorder="1"/>
    <xf numFmtId="0" fontId="28" fillId="0" borderId="0" xfId="0" applyFont="1" applyFill="1"/>
  </cellXfs>
  <cellStyles count="8">
    <cellStyle name="Comma" xfId="1" builtinId="3"/>
    <cellStyle name="Comma 2" xfId="2" xr:uid="{39C7D286-1A01-4D69-838C-F9B3F61E051A}"/>
    <cellStyle name="Currency 2" xfId="3" xr:uid="{8843DE28-B254-479B-B867-608E2A949576}"/>
    <cellStyle name="Normal" xfId="0" builtinId="0"/>
    <cellStyle name="Normal 2" xfId="4" xr:uid="{8F3E4477-7373-4DC1-A72D-976E1C935BFC}"/>
    <cellStyle name="Normal 3" xfId="7" xr:uid="{BAA34DD4-AF61-4303-B150-3CACD25D13DA}"/>
    <cellStyle name="Percent" xfId="5" builtinId="5"/>
    <cellStyle name="Percent 2" xfId="6" xr:uid="{5C111B76-962B-4288-BE1A-E692811AE0E1}"/>
  </cellStyles>
  <dxfs count="0"/>
  <tableStyles count="0" defaultTableStyle="TableStyleMedium9" defaultPivotStyle="PivotStyleLight16"/>
  <colors>
    <mruColors>
      <color rgb="FF3941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847725</xdr:colOff>
      <xdr:row>13</xdr:row>
      <xdr:rowOff>0</xdr:rowOff>
    </xdr:from>
    <xdr:ext cx="1905000" cy="1905000"/>
    <xdr:pic>
      <xdr:nvPicPr>
        <xdr:cNvPr id="2" name="Image 1" descr="Picture">
          <a:extLst>
            <a:ext uri="{FF2B5EF4-FFF2-40B4-BE49-F238E27FC236}">
              <a16:creationId xmlns:a16="http://schemas.microsoft.com/office/drawing/2014/main" id="{774F60F5-785E-431B-8FEE-DB9257DD16F8}"/>
            </a:ext>
          </a:extLst>
        </xdr:cNvPr>
        <xdr:cNvPicPr/>
      </xdr:nvPicPr>
      <xdr:blipFill>
        <a:blip xmlns:r="http://schemas.openxmlformats.org/officeDocument/2006/relationships" r:embed="rId1" cstate="print"/>
        <a:stretch>
          <a:fillRect/>
        </a:stretch>
      </xdr:blipFill>
      <xdr:spPr>
        <a:xfrm>
          <a:off x="4749800" y="2552700"/>
          <a:ext cx="1905000" cy="190500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6DF2D-3222-4406-812B-4EC8967DEF9B}">
  <dimension ref="A1:F24"/>
  <sheetViews>
    <sheetView showGridLines="0" tabSelected="1" zoomScaleNormal="100" zoomScaleSheetLayoutView="100" workbookViewId="0">
      <selection sqref="A1:F3"/>
    </sheetView>
  </sheetViews>
  <sheetFormatPr defaultColWidth="9.1796875" defaultRowHeight="14.5" x14ac:dyDescent="0.35"/>
  <cols>
    <col min="1" max="6" width="28" style="311" customWidth="1"/>
    <col min="7" max="16384" width="9.1796875" style="311"/>
  </cols>
  <sheetData>
    <row r="1" spans="1:6" x14ac:dyDescent="0.35">
      <c r="A1" s="309" t="s">
        <v>232</v>
      </c>
      <c r="B1" s="310"/>
      <c r="C1" s="310"/>
      <c r="D1" s="310"/>
      <c r="E1" s="310"/>
      <c r="F1" s="310"/>
    </row>
    <row r="2" spans="1:6" x14ac:dyDescent="0.35">
      <c r="A2" s="310"/>
      <c r="B2" s="310"/>
      <c r="C2" s="310"/>
      <c r="D2" s="310"/>
      <c r="E2" s="310"/>
      <c r="F2" s="310"/>
    </row>
    <row r="3" spans="1:6" x14ac:dyDescent="0.35">
      <c r="A3" s="310"/>
      <c r="B3" s="310"/>
      <c r="C3" s="310"/>
      <c r="D3" s="310"/>
      <c r="E3" s="310"/>
      <c r="F3" s="310"/>
    </row>
    <row r="4" spans="1:6" x14ac:dyDescent="0.35">
      <c r="A4" s="312" t="s">
        <v>231</v>
      </c>
      <c r="B4" s="313"/>
      <c r="C4" s="313"/>
      <c r="D4" s="313"/>
      <c r="E4" s="313"/>
      <c r="F4" s="313"/>
    </row>
    <row r="5" spans="1:6" ht="30" customHeight="1" x14ac:dyDescent="0.35">
      <c r="A5" s="313"/>
      <c r="B5" s="313"/>
      <c r="C5" s="313"/>
      <c r="D5" s="313"/>
      <c r="E5" s="313"/>
      <c r="F5" s="313"/>
    </row>
    <row r="6" spans="1:6" x14ac:dyDescent="0.35">
      <c r="A6" s="314"/>
      <c r="B6" s="314"/>
      <c r="C6" s="314"/>
      <c r="D6" s="314"/>
      <c r="E6" s="314"/>
      <c r="F6" s="314"/>
    </row>
    <row r="7" spans="1:6" x14ac:dyDescent="0.35">
      <c r="A7" s="315" t="s">
        <v>233</v>
      </c>
      <c r="B7" s="316"/>
      <c r="C7" s="316"/>
      <c r="D7" s="316"/>
      <c r="E7" s="316"/>
      <c r="F7" s="316"/>
    </row>
    <row r="8" spans="1:6" x14ac:dyDescent="0.35">
      <c r="A8" s="316"/>
      <c r="B8" s="316"/>
      <c r="C8" s="316"/>
      <c r="D8" s="316"/>
      <c r="E8" s="316"/>
      <c r="F8" s="316"/>
    </row>
    <row r="9" spans="1:6" x14ac:dyDescent="0.35">
      <c r="A9" s="316"/>
      <c r="B9" s="316"/>
      <c r="C9" s="316"/>
      <c r="D9" s="316"/>
      <c r="E9" s="316"/>
      <c r="F9" s="316"/>
    </row>
    <row r="10" spans="1:6" x14ac:dyDescent="0.35">
      <c r="A10" s="316"/>
      <c r="B10" s="316"/>
      <c r="C10" s="316"/>
      <c r="D10" s="316"/>
      <c r="E10" s="316"/>
      <c r="F10" s="316"/>
    </row>
    <row r="11" spans="1:6" x14ac:dyDescent="0.35">
      <c r="A11" s="316"/>
      <c r="B11" s="316"/>
      <c r="C11" s="316"/>
      <c r="D11" s="316"/>
      <c r="E11" s="316"/>
      <c r="F11" s="316"/>
    </row>
    <row r="12" spans="1:6" x14ac:dyDescent="0.35">
      <c r="A12" s="316"/>
      <c r="B12" s="316"/>
      <c r="C12" s="316"/>
      <c r="D12" s="316"/>
      <c r="E12" s="316"/>
      <c r="F12" s="316"/>
    </row>
    <row r="13" spans="1:6" x14ac:dyDescent="0.35">
      <c r="A13" s="314"/>
      <c r="B13" s="314"/>
      <c r="C13" s="314"/>
      <c r="D13" s="314"/>
      <c r="E13" s="314"/>
      <c r="F13" s="314"/>
    </row>
    <row r="14" spans="1:6" x14ac:dyDescent="0.35">
      <c r="A14" s="314"/>
      <c r="B14" s="314"/>
      <c r="C14" s="314"/>
      <c r="D14" s="314"/>
      <c r="E14" s="314"/>
      <c r="F14" s="314"/>
    </row>
    <row r="15" spans="1:6" x14ac:dyDescent="0.35">
      <c r="A15" s="314"/>
      <c r="B15" s="314"/>
      <c r="C15" s="314"/>
      <c r="D15" s="314"/>
      <c r="E15" s="314"/>
      <c r="F15" s="314"/>
    </row>
    <row r="16" spans="1:6" x14ac:dyDescent="0.35">
      <c r="A16" s="314"/>
      <c r="B16" s="314"/>
      <c r="C16" s="314"/>
      <c r="D16" s="314"/>
      <c r="E16" s="314"/>
      <c r="F16" s="314"/>
    </row>
    <row r="17" spans="1:6" x14ac:dyDescent="0.35">
      <c r="A17" s="314"/>
      <c r="B17" s="314"/>
      <c r="C17" s="314"/>
      <c r="D17" s="314"/>
      <c r="E17" s="314"/>
      <c r="F17" s="314"/>
    </row>
    <row r="18" spans="1:6" x14ac:dyDescent="0.35">
      <c r="A18" s="314"/>
      <c r="B18" s="314"/>
      <c r="C18" s="314"/>
      <c r="D18" s="314"/>
      <c r="E18" s="314"/>
      <c r="F18" s="314"/>
    </row>
    <row r="19" spans="1:6" x14ac:dyDescent="0.35">
      <c r="A19" s="314"/>
      <c r="B19" s="314"/>
      <c r="C19" s="314"/>
      <c r="D19" s="314"/>
      <c r="E19" s="314"/>
      <c r="F19" s="314"/>
    </row>
    <row r="20" spans="1:6" x14ac:dyDescent="0.35">
      <c r="A20" s="314"/>
      <c r="B20" s="314"/>
      <c r="C20" s="314"/>
      <c r="D20" s="314"/>
      <c r="E20" s="314"/>
      <c r="F20" s="314"/>
    </row>
    <row r="21" spans="1:6" x14ac:dyDescent="0.35">
      <c r="A21" s="314"/>
      <c r="B21" s="314"/>
      <c r="C21" s="314"/>
      <c r="D21" s="314"/>
      <c r="E21" s="314"/>
      <c r="F21" s="314"/>
    </row>
    <row r="22" spans="1:6" x14ac:dyDescent="0.35">
      <c r="A22" s="314"/>
      <c r="B22" s="314"/>
      <c r="C22" s="314"/>
      <c r="D22" s="314"/>
      <c r="E22" s="314"/>
      <c r="F22" s="314"/>
    </row>
    <row r="23" spans="1:6" x14ac:dyDescent="0.35">
      <c r="A23" s="314"/>
      <c r="B23" s="314"/>
      <c r="C23" s="314"/>
      <c r="D23" s="314"/>
      <c r="E23" s="314"/>
      <c r="F23" s="314"/>
    </row>
    <row r="24" spans="1:6" x14ac:dyDescent="0.35">
      <c r="A24" s="314"/>
      <c r="B24" s="314"/>
      <c r="C24" s="314"/>
      <c r="D24" s="314"/>
      <c r="E24" s="314"/>
      <c r="F24" s="314"/>
    </row>
  </sheetData>
  <mergeCells count="3">
    <mergeCell ref="A1:F3"/>
    <mergeCell ref="A4:F5"/>
    <mergeCell ref="A7:F12"/>
  </mergeCells>
  <pageMargins left="0.75" right="0.75" top="1" bottom="1" header="0.5" footer="0.5"/>
  <pageSetup scale="5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4253C-6C8A-4D0B-9B6C-9844227F9F45}">
  <dimension ref="A1:I53"/>
  <sheetViews>
    <sheetView zoomScaleNormal="100" workbookViewId="0">
      <selection activeCell="B4" sqref="B4:C4"/>
    </sheetView>
  </sheetViews>
  <sheetFormatPr defaultColWidth="10.26953125" defaultRowHeight="13" x14ac:dyDescent="0.3"/>
  <cols>
    <col min="1" max="1" width="4.26953125" style="88" customWidth="1"/>
    <col min="2" max="2" width="38.1796875" style="89" customWidth="1"/>
    <col min="3" max="3" width="101.81640625" style="109" customWidth="1"/>
    <col min="4" max="4" width="25.26953125" style="90" bestFit="1" customWidth="1"/>
    <col min="5" max="5" width="29.7265625" style="90" customWidth="1"/>
    <col min="6" max="9" width="10.26953125" style="90"/>
    <col min="10" max="16384" width="10.26953125" style="89"/>
  </cols>
  <sheetData>
    <row r="1" spans="1:9" s="87" customFormat="1" ht="18.5" x14ac:dyDescent="0.45">
      <c r="A1" s="85"/>
      <c r="B1" s="250" t="s">
        <v>175</v>
      </c>
      <c r="C1" s="250"/>
    </row>
    <row r="2" spans="1:9" x14ac:dyDescent="0.3">
      <c r="B2" s="251"/>
      <c r="C2" s="252"/>
    </row>
    <row r="3" spans="1:9" ht="36" customHeight="1" x14ac:dyDescent="0.3">
      <c r="A3" s="88">
        <v>1</v>
      </c>
      <c r="B3" s="253" t="s">
        <v>223</v>
      </c>
      <c r="C3" s="253"/>
    </row>
    <row r="4" spans="1:9" ht="62.25" customHeight="1" x14ac:dyDescent="0.3">
      <c r="A4" s="88">
        <v>2</v>
      </c>
      <c r="B4" s="253" t="s">
        <v>234</v>
      </c>
      <c r="C4" s="254"/>
    </row>
    <row r="5" spans="1:9" ht="59.25" customHeight="1" x14ac:dyDescent="0.3">
      <c r="A5" s="88">
        <v>3</v>
      </c>
      <c r="B5" s="253" t="s">
        <v>235</v>
      </c>
      <c r="C5" s="254"/>
    </row>
    <row r="6" spans="1:9" s="91" customFormat="1" ht="33" customHeight="1" x14ac:dyDescent="0.3">
      <c r="A6" s="88"/>
      <c r="B6" s="255" t="s">
        <v>224</v>
      </c>
      <c r="C6" s="256"/>
    </row>
    <row r="7" spans="1:9" s="91" customFormat="1" ht="7.5" customHeight="1" x14ac:dyDescent="0.3">
      <c r="A7" s="92"/>
      <c r="B7" s="257"/>
      <c r="C7" s="258"/>
    </row>
    <row r="8" spans="1:9" s="91" customFormat="1" ht="25.5" customHeight="1" x14ac:dyDescent="0.3">
      <c r="A8" s="88"/>
      <c r="B8" s="255" t="s">
        <v>225</v>
      </c>
      <c r="C8" s="256"/>
    </row>
    <row r="9" spans="1:9" ht="51.75" customHeight="1" x14ac:dyDescent="0.3">
      <c r="A9" s="88">
        <v>4</v>
      </c>
      <c r="B9" s="253" t="s">
        <v>236</v>
      </c>
      <c r="C9" s="254"/>
    </row>
    <row r="10" spans="1:9" ht="50.25" customHeight="1" thickBot="1" x14ac:dyDescent="0.35">
      <c r="A10" s="88">
        <v>5</v>
      </c>
      <c r="B10" s="253" t="s">
        <v>237</v>
      </c>
      <c r="C10" s="254"/>
      <c r="D10" s="93"/>
    </row>
    <row r="11" spans="1:9" s="95" customFormat="1" ht="16" thickBot="1" x14ac:dyDescent="0.4">
      <c r="A11" s="88"/>
      <c r="B11" s="259" t="s">
        <v>176</v>
      </c>
      <c r="C11" s="260" t="s">
        <v>177</v>
      </c>
      <c r="D11" s="94"/>
      <c r="E11" s="94"/>
      <c r="F11" s="94"/>
      <c r="G11" s="94"/>
      <c r="H11" s="94"/>
      <c r="I11" s="94"/>
    </row>
    <row r="12" spans="1:9" s="95" customFormat="1" ht="33" customHeight="1" thickBot="1" x14ac:dyDescent="0.35">
      <c r="A12" s="88"/>
      <c r="B12" s="261" t="s">
        <v>208</v>
      </c>
      <c r="C12" s="262" t="s">
        <v>212</v>
      </c>
      <c r="D12" s="94"/>
      <c r="E12" s="94"/>
      <c r="F12" s="94"/>
      <c r="G12" s="94"/>
      <c r="H12" s="94"/>
      <c r="I12" s="94"/>
    </row>
    <row r="13" spans="1:9" s="95" customFormat="1" ht="31.5" customHeight="1" thickBot="1" x14ac:dyDescent="0.35">
      <c r="A13" s="88"/>
      <c r="B13" s="261" t="s">
        <v>226</v>
      </c>
      <c r="C13" s="262" t="s">
        <v>213</v>
      </c>
      <c r="D13" s="94"/>
      <c r="E13" s="94"/>
      <c r="F13" s="94"/>
      <c r="G13" s="94"/>
      <c r="H13" s="94"/>
      <c r="I13" s="94"/>
    </row>
    <row r="14" spans="1:9" ht="45" customHeight="1" thickBot="1" x14ac:dyDescent="0.35">
      <c r="B14" s="261" t="s">
        <v>227</v>
      </c>
      <c r="C14" s="262" t="s">
        <v>238</v>
      </c>
      <c r="E14" s="96"/>
    </row>
    <row r="15" spans="1:9" ht="50.25" customHeight="1" thickBot="1" x14ac:dyDescent="0.35">
      <c r="B15" s="261" t="s">
        <v>239</v>
      </c>
      <c r="C15" s="263" t="s">
        <v>249</v>
      </c>
      <c r="D15" s="97"/>
      <c r="E15" s="98"/>
    </row>
    <row r="16" spans="1:9" ht="56.25" customHeight="1" thickBot="1" x14ac:dyDescent="0.35">
      <c r="B16" s="264" t="s">
        <v>240</v>
      </c>
      <c r="C16" s="265" t="s">
        <v>241</v>
      </c>
      <c r="D16" s="97"/>
      <c r="E16" s="98"/>
    </row>
    <row r="17" spans="2:7" ht="15" thickTop="1" x14ac:dyDescent="0.3">
      <c r="B17" s="266" t="s">
        <v>242</v>
      </c>
      <c r="C17" s="267"/>
      <c r="E17" s="99"/>
      <c r="G17" s="99"/>
    </row>
    <row r="18" spans="2:7" ht="18.75" customHeight="1" x14ac:dyDescent="0.3">
      <c r="B18" s="268" t="s">
        <v>178</v>
      </c>
      <c r="C18" s="269" t="s">
        <v>179</v>
      </c>
      <c r="E18" s="100"/>
      <c r="G18" s="101"/>
    </row>
    <row r="19" spans="2:7" ht="22.5" customHeight="1" x14ac:dyDescent="0.3">
      <c r="B19" s="268" t="s">
        <v>221</v>
      </c>
      <c r="C19" s="269" t="s">
        <v>180</v>
      </c>
      <c r="E19" s="102"/>
      <c r="G19" s="103"/>
    </row>
    <row r="20" spans="2:7" ht="42.75" customHeight="1" x14ac:dyDescent="0.3">
      <c r="B20" s="268" t="s">
        <v>209</v>
      </c>
      <c r="C20" s="269" t="s">
        <v>230</v>
      </c>
      <c r="E20" s="102"/>
      <c r="G20" s="103"/>
    </row>
    <row r="21" spans="2:7" ht="34.5" customHeight="1" thickBot="1" x14ac:dyDescent="0.35">
      <c r="B21" s="270" t="s">
        <v>243</v>
      </c>
      <c r="C21" s="271" t="s">
        <v>181</v>
      </c>
      <c r="E21" s="102"/>
      <c r="G21" s="103"/>
    </row>
    <row r="22" spans="2:7" ht="14.5" x14ac:dyDescent="0.3">
      <c r="B22" s="272" t="s">
        <v>228</v>
      </c>
      <c r="C22" s="273"/>
      <c r="E22" s="102"/>
      <c r="G22" s="101"/>
    </row>
    <row r="23" spans="2:7" ht="18.75" customHeight="1" x14ac:dyDescent="0.3">
      <c r="B23" s="268" t="s">
        <v>1</v>
      </c>
      <c r="C23" s="269" t="s">
        <v>182</v>
      </c>
      <c r="E23" s="102"/>
      <c r="G23" s="104"/>
    </row>
    <row r="24" spans="2:7" ht="36.75" customHeight="1" x14ac:dyDescent="0.3">
      <c r="B24" s="268" t="s">
        <v>183</v>
      </c>
      <c r="C24" s="269" t="s">
        <v>211</v>
      </c>
      <c r="E24" s="102"/>
      <c r="G24" s="101"/>
    </row>
    <row r="25" spans="2:7" ht="35.25" customHeight="1" x14ac:dyDescent="0.3">
      <c r="B25" s="268" t="s">
        <v>135</v>
      </c>
      <c r="C25" s="269" t="s">
        <v>184</v>
      </c>
      <c r="E25" s="102"/>
      <c r="G25" s="103"/>
    </row>
    <row r="26" spans="2:7" ht="24" customHeight="1" thickBot="1" x14ac:dyDescent="0.35">
      <c r="B26" s="268" t="s">
        <v>185</v>
      </c>
      <c r="C26" s="269" t="s">
        <v>186</v>
      </c>
      <c r="E26" s="105"/>
      <c r="G26" s="103"/>
    </row>
    <row r="27" spans="2:7" ht="17.25" customHeight="1" thickBot="1" x14ac:dyDescent="0.35">
      <c r="B27" s="274" t="s">
        <v>187</v>
      </c>
      <c r="C27" s="275" t="s">
        <v>188</v>
      </c>
      <c r="E27" s="102"/>
      <c r="G27" s="103"/>
    </row>
    <row r="28" spans="2:7" ht="19.5" customHeight="1" thickBot="1" x14ac:dyDescent="0.35">
      <c r="B28" s="276" t="s">
        <v>189</v>
      </c>
      <c r="C28" s="277" t="s">
        <v>250</v>
      </c>
      <c r="D28" s="97"/>
      <c r="E28" s="102"/>
      <c r="G28" s="103"/>
    </row>
    <row r="29" spans="2:7" ht="21.75" customHeight="1" thickTop="1" x14ac:dyDescent="0.3">
      <c r="B29" s="266" t="s">
        <v>244</v>
      </c>
      <c r="C29" s="267"/>
      <c r="E29" s="102"/>
      <c r="G29" s="103"/>
    </row>
    <row r="30" spans="2:7" ht="24" customHeight="1" x14ac:dyDescent="0.3">
      <c r="B30" s="268" t="s">
        <v>218</v>
      </c>
      <c r="C30" s="269" t="s">
        <v>190</v>
      </c>
      <c r="E30" s="102"/>
      <c r="G30" s="103"/>
    </row>
    <row r="31" spans="2:7" ht="26" x14ac:dyDescent="0.3">
      <c r="B31" s="268" t="s">
        <v>219</v>
      </c>
      <c r="C31" s="269" t="s">
        <v>246</v>
      </c>
      <c r="E31" s="102"/>
      <c r="G31" s="103"/>
    </row>
    <row r="32" spans="2:7" ht="22.5" customHeight="1" thickBot="1" x14ac:dyDescent="0.35">
      <c r="B32" s="278" t="s">
        <v>245</v>
      </c>
      <c r="C32" s="279" t="s">
        <v>220</v>
      </c>
      <c r="E32" s="105"/>
      <c r="G32" s="103"/>
    </row>
    <row r="33" spans="2:7" ht="15" customHeight="1" thickTop="1" x14ac:dyDescent="0.3">
      <c r="B33" s="266" t="s">
        <v>229</v>
      </c>
      <c r="C33" s="267"/>
      <c r="E33" s="106"/>
      <c r="G33" s="103"/>
    </row>
    <row r="34" spans="2:7" ht="54" customHeight="1" x14ac:dyDescent="0.3">
      <c r="B34" s="268" t="s">
        <v>203</v>
      </c>
      <c r="C34" s="280" t="s">
        <v>214</v>
      </c>
      <c r="E34" s="100"/>
      <c r="G34" s="107"/>
    </row>
    <row r="35" spans="2:7" ht="14.5" x14ac:dyDescent="0.3">
      <c r="B35" s="268" t="s">
        <v>191</v>
      </c>
      <c r="C35" s="280" t="s">
        <v>192</v>
      </c>
      <c r="E35" s="100"/>
      <c r="G35" s="107"/>
    </row>
    <row r="36" spans="2:7" ht="41.25" customHeight="1" x14ac:dyDescent="0.3">
      <c r="B36" s="268" t="s">
        <v>204</v>
      </c>
      <c r="C36" s="280" t="s">
        <v>193</v>
      </c>
      <c r="E36" s="108"/>
      <c r="G36" s="107"/>
    </row>
    <row r="37" spans="2:7" ht="16.5" customHeight="1" x14ac:dyDescent="0.3">
      <c r="B37" s="268" t="s">
        <v>194</v>
      </c>
      <c r="C37" s="280" t="s">
        <v>195</v>
      </c>
      <c r="E37" s="94"/>
      <c r="G37" s="107"/>
    </row>
    <row r="38" spans="2:7" ht="16.5" customHeight="1" x14ac:dyDescent="0.3">
      <c r="B38" s="268" t="s">
        <v>196</v>
      </c>
      <c r="C38" s="280" t="s">
        <v>197</v>
      </c>
      <c r="E38" s="102"/>
      <c r="G38" s="107"/>
    </row>
    <row r="39" spans="2:7" ht="17.25" customHeight="1" thickBot="1" x14ac:dyDescent="0.35">
      <c r="B39" s="281" t="s">
        <v>198</v>
      </c>
      <c r="C39" s="282" t="s">
        <v>217</v>
      </c>
      <c r="E39" s="102"/>
      <c r="G39" s="107"/>
    </row>
    <row r="40" spans="2:7" ht="48.75" customHeight="1" thickTop="1" thickBot="1" x14ac:dyDescent="0.35">
      <c r="B40" s="283" t="s">
        <v>251</v>
      </c>
      <c r="C40" s="265" t="s">
        <v>247</v>
      </c>
      <c r="D40" s="97"/>
      <c r="E40" s="102"/>
      <c r="G40" s="104"/>
    </row>
    <row r="41" spans="2:7" ht="27.75" customHeight="1" thickTop="1" thickBot="1" x14ac:dyDescent="0.35">
      <c r="B41" s="283" t="s">
        <v>205</v>
      </c>
      <c r="C41" s="284" t="s">
        <v>248</v>
      </c>
      <c r="D41" s="97"/>
      <c r="E41" s="102"/>
      <c r="G41" s="104"/>
    </row>
    <row r="42" spans="2:7" ht="13.5" thickTop="1" x14ac:dyDescent="0.3">
      <c r="B42" s="285"/>
      <c r="C42" s="286"/>
      <c r="E42" s="110"/>
    </row>
    <row r="43" spans="2:7" x14ac:dyDescent="0.3">
      <c r="B43" s="285"/>
      <c r="C43" s="286"/>
      <c r="E43" s="100"/>
    </row>
    <row r="44" spans="2:7" x14ac:dyDescent="0.3">
      <c r="B44" s="285"/>
      <c r="C44" s="286"/>
      <c r="E44" s="102"/>
    </row>
    <row r="45" spans="2:7" x14ac:dyDescent="0.3">
      <c r="B45" s="252"/>
      <c r="C45" s="286"/>
      <c r="E45" s="102"/>
    </row>
    <row r="46" spans="2:7" x14ac:dyDescent="0.3">
      <c r="B46" s="252"/>
      <c r="C46" s="286"/>
      <c r="E46" s="110"/>
    </row>
    <row r="47" spans="2:7" x14ac:dyDescent="0.3">
      <c r="B47" s="252"/>
      <c r="C47" s="286"/>
      <c r="E47" s="111"/>
    </row>
    <row r="48" spans="2:7" x14ac:dyDescent="0.3">
      <c r="B48" s="252"/>
      <c r="C48" s="286"/>
      <c r="E48" s="104"/>
    </row>
    <row r="49" spans="2:5" x14ac:dyDescent="0.3">
      <c r="B49" s="252"/>
      <c r="C49" s="286"/>
      <c r="E49" s="112"/>
    </row>
    <row r="50" spans="2:5" x14ac:dyDescent="0.3">
      <c r="B50" s="252"/>
      <c r="C50" s="286"/>
      <c r="E50" s="113"/>
    </row>
    <row r="51" spans="2:5" x14ac:dyDescent="0.3">
      <c r="B51" s="252"/>
      <c r="C51" s="286"/>
      <c r="E51" s="103"/>
    </row>
    <row r="52" spans="2:5" x14ac:dyDescent="0.3">
      <c r="B52" s="252"/>
      <c r="C52" s="286"/>
      <c r="E52" s="103"/>
    </row>
    <row r="53" spans="2:5" x14ac:dyDescent="0.3">
      <c r="E53" s="114"/>
    </row>
  </sheetData>
  <mergeCells count="12">
    <mergeCell ref="B33:C33"/>
    <mergeCell ref="B1:C1"/>
    <mergeCell ref="B3:C3"/>
    <mergeCell ref="B4:C4"/>
    <mergeCell ref="B5:C5"/>
    <mergeCell ref="B9:C9"/>
    <mergeCell ref="B10:C10"/>
    <mergeCell ref="B6:C6"/>
    <mergeCell ref="B8:C8"/>
    <mergeCell ref="B17:C17"/>
    <mergeCell ref="B22:C22"/>
    <mergeCell ref="B29:C29"/>
  </mergeCells>
  <pageMargins left="0.7" right="0.7" top="0.75" bottom="0.75" header="0.3" footer="0.3"/>
  <pageSetup scale="64" orientation="portrait" r:id="rId1"/>
  <rowBreaks count="1" manualBreakCount="1">
    <brk id="28" max="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CEF1C-8D91-438E-900B-C3C99CE243B5}">
  <sheetPr>
    <pageSetUpPr fitToPage="1"/>
  </sheetPr>
  <dimension ref="A1:U122"/>
  <sheetViews>
    <sheetView topLeftCell="A42" zoomScale="80" zoomScaleNormal="80" workbookViewId="0">
      <selection activeCell="A87" sqref="A87"/>
    </sheetView>
  </sheetViews>
  <sheetFormatPr defaultColWidth="9.1796875" defaultRowHeight="14.5" outlineLevelRow="4" outlineLevelCol="1" x14ac:dyDescent="0.35"/>
  <cols>
    <col min="1" max="1" width="99.7265625" style="124" customWidth="1"/>
    <col min="2" max="2" width="13.26953125" style="124" customWidth="1"/>
    <col min="3" max="3" width="12.81640625" style="124" customWidth="1" outlineLevel="1"/>
    <col min="4" max="4" width="13" style="124" customWidth="1" outlineLevel="1"/>
    <col min="5" max="5" width="12.81640625" style="124" customWidth="1" outlineLevel="1"/>
    <col min="6" max="6" width="12.54296875" style="124" customWidth="1" outlineLevel="1"/>
    <col min="7" max="7" width="13.1796875" style="124" customWidth="1" outlineLevel="1"/>
    <col min="8" max="8" width="12.81640625" style="124" customWidth="1" outlineLevel="1"/>
    <col min="9" max="9" width="12" style="124" customWidth="1" outlineLevel="1"/>
    <col min="10" max="11" width="13.1796875" style="124" customWidth="1" outlineLevel="1"/>
    <col min="12" max="12" width="12.81640625" style="124" customWidth="1" outlineLevel="1"/>
    <col min="13" max="13" width="13" style="124" customWidth="1" outlineLevel="1"/>
    <col min="14" max="14" width="13.1796875" style="124" customWidth="1" outlineLevel="1"/>
    <col min="15" max="15" width="10.7265625" style="124" bestFit="1" customWidth="1"/>
    <col min="16" max="16" width="12" style="124" hidden="1" customWidth="1"/>
    <col min="17" max="17" width="77.81640625" style="115" bestFit="1" customWidth="1"/>
    <col min="18" max="18" width="12.453125" style="124" customWidth="1"/>
    <col min="19" max="19" width="12.26953125" style="122" bestFit="1" customWidth="1"/>
    <col min="20" max="20" width="9.54296875" style="122" bestFit="1" customWidth="1"/>
    <col min="21" max="16384" width="9.1796875" style="124"/>
  </cols>
  <sheetData>
    <row r="1" spans="1:20" ht="18.5" x14ac:dyDescent="0.45">
      <c r="A1" s="86" t="s">
        <v>200</v>
      </c>
      <c r="B1" s="302"/>
      <c r="C1" s="303"/>
      <c r="D1" s="118"/>
      <c r="E1" s="118"/>
      <c r="F1" s="118"/>
      <c r="G1" s="118"/>
      <c r="H1" s="118"/>
      <c r="I1" s="118"/>
      <c r="J1" s="118"/>
      <c r="K1" s="118"/>
      <c r="L1" s="118"/>
      <c r="M1" s="118"/>
      <c r="N1" s="118"/>
      <c r="O1" s="119"/>
      <c r="P1" s="120"/>
      <c r="R1" s="121"/>
      <c r="T1" s="123"/>
    </row>
    <row r="2" spans="1:20" ht="33.75" customHeight="1" x14ac:dyDescent="0.45">
      <c r="A2" s="125" t="s">
        <v>165</v>
      </c>
      <c r="B2" s="304" t="str">
        <f>+A3</f>
        <v>FY 20xx</v>
      </c>
      <c r="C2" s="386">
        <v>45292</v>
      </c>
      <c r="D2" s="386">
        <f t="shared" ref="D2:N2" si="0">+C2+31</f>
        <v>45323</v>
      </c>
      <c r="E2" s="386">
        <f t="shared" si="0"/>
        <v>45354</v>
      </c>
      <c r="F2" s="387">
        <f t="shared" si="0"/>
        <v>45385</v>
      </c>
      <c r="G2" s="386">
        <f t="shared" si="0"/>
        <v>45416</v>
      </c>
      <c r="H2" s="387">
        <f t="shared" si="0"/>
        <v>45447</v>
      </c>
      <c r="I2" s="386">
        <f t="shared" si="0"/>
        <v>45478</v>
      </c>
      <c r="J2" s="387">
        <f t="shared" si="0"/>
        <v>45509</v>
      </c>
      <c r="K2" s="386">
        <f t="shared" si="0"/>
        <v>45540</v>
      </c>
      <c r="L2" s="387">
        <f t="shared" si="0"/>
        <v>45571</v>
      </c>
      <c r="M2" s="386">
        <f t="shared" si="0"/>
        <v>45602</v>
      </c>
      <c r="N2" s="388">
        <f t="shared" si="0"/>
        <v>45633</v>
      </c>
      <c r="O2" s="389" t="s">
        <v>168</v>
      </c>
      <c r="P2" s="126" t="s">
        <v>160</v>
      </c>
      <c r="Q2" s="118"/>
    </row>
    <row r="3" spans="1:20" ht="18.5" x14ac:dyDescent="0.45">
      <c r="A3" s="125" t="s">
        <v>167</v>
      </c>
      <c r="B3" s="305" t="s">
        <v>0</v>
      </c>
      <c r="C3" s="393" t="s">
        <v>222</v>
      </c>
      <c r="D3" s="394" t="s">
        <v>222</v>
      </c>
      <c r="E3" s="394" t="s">
        <v>222</v>
      </c>
      <c r="F3" s="393" t="s">
        <v>222</v>
      </c>
      <c r="G3" s="390" t="s">
        <v>159</v>
      </c>
      <c r="H3" s="391" t="s">
        <v>159</v>
      </c>
      <c r="I3" s="390" t="s">
        <v>159</v>
      </c>
      <c r="J3" s="391" t="s">
        <v>159</v>
      </c>
      <c r="K3" s="390" t="s">
        <v>159</v>
      </c>
      <c r="L3" s="391" t="s">
        <v>159</v>
      </c>
      <c r="M3" s="390" t="s">
        <v>159</v>
      </c>
      <c r="N3" s="392" t="s">
        <v>159</v>
      </c>
      <c r="O3" s="322" t="str">
        <f>+A3</f>
        <v>FY 20xx</v>
      </c>
      <c r="P3" s="127" t="s">
        <v>58</v>
      </c>
      <c r="Q3" s="128" t="s">
        <v>199</v>
      </c>
      <c r="S3" s="123"/>
      <c r="T3" s="123"/>
    </row>
    <row r="4" spans="1:20" s="136" customFormat="1" ht="22" customHeight="1" x14ac:dyDescent="0.35">
      <c r="A4" s="129" t="s">
        <v>252</v>
      </c>
      <c r="B4" s="306"/>
      <c r="C4" s="130">
        <v>0</v>
      </c>
      <c r="D4" s="131">
        <f t="shared" ref="D4:N4" si="1">+C109</f>
        <v>0</v>
      </c>
      <c r="E4" s="131">
        <f t="shared" si="1"/>
        <v>0</v>
      </c>
      <c r="F4" s="130">
        <f t="shared" si="1"/>
        <v>0</v>
      </c>
      <c r="G4" s="131">
        <f t="shared" si="1"/>
        <v>0</v>
      </c>
      <c r="H4" s="130">
        <f t="shared" si="1"/>
        <v>0</v>
      </c>
      <c r="I4" s="131">
        <f t="shared" si="1"/>
        <v>0</v>
      </c>
      <c r="J4" s="130">
        <f t="shared" si="1"/>
        <v>0</v>
      </c>
      <c r="K4" s="131">
        <f t="shared" si="1"/>
        <v>0</v>
      </c>
      <c r="L4" s="130">
        <f t="shared" si="1"/>
        <v>0</v>
      </c>
      <c r="M4" s="131">
        <f t="shared" si="1"/>
        <v>0</v>
      </c>
      <c r="N4" s="132">
        <f t="shared" si="1"/>
        <v>0</v>
      </c>
      <c r="O4" s="133">
        <f>+C4</f>
        <v>0</v>
      </c>
      <c r="P4" s="134">
        <f>+O4</f>
        <v>0</v>
      </c>
      <c r="Q4" s="135"/>
      <c r="S4" s="137"/>
      <c r="T4" s="137"/>
    </row>
    <row r="5" spans="1:20" s="140" customFormat="1" ht="22" customHeight="1" x14ac:dyDescent="0.35">
      <c r="A5" s="323" t="s">
        <v>253</v>
      </c>
      <c r="B5" s="306"/>
      <c r="C5" s="324">
        <v>0</v>
      </c>
      <c r="D5" s="325">
        <f t="shared" ref="D5:N5" si="2">+C92</f>
        <v>0</v>
      </c>
      <c r="E5" s="325">
        <f t="shared" si="2"/>
        <v>0</v>
      </c>
      <c r="F5" s="324">
        <f t="shared" si="2"/>
        <v>0</v>
      </c>
      <c r="G5" s="325">
        <f t="shared" si="2"/>
        <v>0</v>
      </c>
      <c r="H5" s="324">
        <f t="shared" si="2"/>
        <v>0</v>
      </c>
      <c r="I5" s="325">
        <f t="shared" si="2"/>
        <v>0</v>
      </c>
      <c r="J5" s="324">
        <f t="shared" si="2"/>
        <v>0</v>
      </c>
      <c r="K5" s="325">
        <f t="shared" si="2"/>
        <v>0</v>
      </c>
      <c r="L5" s="324">
        <f t="shared" si="2"/>
        <v>0</v>
      </c>
      <c r="M5" s="325">
        <f t="shared" si="2"/>
        <v>0</v>
      </c>
      <c r="N5" s="326">
        <f t="shared" si="2"/>
        <v>0</v>
      </c>
      <c r="O5" s="327">
        <f>+C5</f>
        <v>0</v>
      </c>
      <c r="P5" s="138">
        <f>+O5</f>
        <v>0</v>
      </c>
      <c r="Q5" s="139"/>
      <c r="S5" s="141"/>
      <c r="T5" s="141"/>
    </row>
    <row r="6" spans="1:20" s="140" customFormat="1" ht="21.75" customHeight="1" x14ac:dyDescent="0.35">
      <c r="A6" s="323" t="s">
        <v>254</v>
      </c>
      <c r="B6" s="307"/>
      <c r="C6" s="328">
        <f>C5</f>
        <v>0</v>
      </c>
      <c r="D6" s="329">
        <f t="shared" ref="D6:N6" si="3">+C107</f>
        <v>0</v>
      </c>
      <c r="E6" s="329">
        <f t="shared" si="3"/>
        <v>0</v>
      </c>
      <c r="F6" s="330">
        <f t="shared" si="3"/>
        <v>0</v>
      </c>
      <c r="G6" s="329">
        <f t="shared" si="3"/>
        <v>0</v>
      </c>
      <c r="H6" s="330">
        <f t="shared" si="3"/>
        <v>0</v>
      </c>
      <c r="I6" s="329">
        <f t="shared" si="3"/>
        <v>0</v>
      </c>
      <c r="J6" s="330">
        <f t="shared" si="3"/>
        <v>0</v>
      </c>
      <c r="K6" s="329">
        <f t="shared" si="3"/>
        <v>0</v>
      </c>
      <c r="L6" s="330">
        <f t="shared" si="3"/>
        <v>0</v>
      </c>
      <c r="M6" s="329">
        <f t="shared" si="3"/>
        <v>0</v>
      </c>
      <c r="N6" s="331">
        <f t="shared" si="3"/>
        <v>0</v>
      </c>
      <c r="O6" s="332">
        <f>+O5</f>
        <v>0</v>
      </c>
      <c r="P6" s="138"/>
      <c r="Q6" s="139"/>
      <c r="S6" s="141"/>
      <c r="T6" s="141"/>
    </row>
    <row r="7" spans="1:20" s="140" customFormat="1" ht="15" customHeight="1" x14ac:dyDescent="0.35">
      <c r="A7" s="142"/>
      <c r="B7" s="308"/>
      <c r="C7" s="308"/>
      <c r="D7" s="142"/>
      <c r="E7" s="142"/>
      <c r="F7" s="142"/>
      <c r="G7" s="142"/>
      <c r="H7" s="142"/>
      <c r="I7" s="142"/>
      <c r="J7" s="142"/>
      <c r="K7" s="142"/>
      <c r="L7" s="142"/>
      <c r="M7" s="142"/>
      <c r="N7" s="142"/>
      <c r="O7" s="249"/>
      <c r="P7" s="145"/>
      <c r="Q7" s="139"/>
      <c r="S7" s="141"/>
      <c r="T7" s="141"/>
    </row>
    <row r="8" spans="1:20" ht="22.5" customHeight="1" x14ac:dyDescent="0.35">
      <c r="A8" s="146" t="s">
        <v>255</v>
      </c>
      <c r="B8" s="293"/>
      <c r="C8" s="293"/>
      <c r="D8" s="147"/>
      <c r="E8" s="147"/>
      <c r="F8" s="147"/>
      <c r="G8" s="147"/>
      <c r="H8" s="147"/>
      <c r="I8" s="147"/>
      <c r="J8" s="147"/>
      <c r="K8" s="147"/>
      <c r="L8" s="147"/>
      <c r="M8" s="147"/>
      <c r="N8" s="147"/>
      <c r="O8" s="147"/>
      <c r="P8" s="147"/>
      <c r="Q8" s="149"/>
      <c r="R8" s="150"/>
    </row>
    <row r="9" spans="1:20" outlineLevel="2" x14ac:dyDescent="0.35">
      <c r="A9" s="151" t="s">
        <v>156</v>
      </c>
      <c r="B9" s="351"/>
      <c r="C9" s="295"/>
      <c r="D9" s="152"/>
      <c r="E9" s="152"/>
      <c r="F9" s="152"/>
      <c r="G9" s="152"/>
      <c r="H9" s="152"/>
      <c r="I9" s="152"/>
      <c r="J9" s="152"/>
      <c r="K9" s="152"/>
      <c r="L9" s="152"/>
      <c r="M9" s="152"/>
      <c r="N9" s="152"/>
      <c r="O9" s="152"/>
      <c r="P9" s="153"/>
      <c r="Q9" s="149"/>
    </row>
    <row r="10" spans="1:20" outlineLevel="2" x14ac:dyDescent="0.35">
      <c r="A10" s="154" t="s">
        <v>170</v>
      </c>
      <c r="B10" s="294"/>
      <c r="C10" s="296">
        <v>0</v>
      </c>
      <c r="D10" s="155">
        <v>0</v>
      </c>
      <c r="E10" s="155">
        <v>0</v>
      </c>
      <c r="F10" s="155">
        <v>0</v>
      </c>
      <c r="G10" s="155">
        <v>0</v>
      </c>
      <c r="H10" s="155">
        <v>0</v>
      </c>
      <c r="I10" s="155">
        <v>0</v>
      </c>
      <c r="J10" s="155">
        <v>0</v>
      </c>
      <c r="K10" s="155">
        <v>0</v>
      </c>
      <c r="L10" s="155">
        <v>0</v>
      </c>
      <c r="M10" s="155">
        <v>0</v>
      </c>
      <c r="N10" s="155">
        <v>0</v>
      </c>
      <c r="O10" s="155">
        <v>0</v>
      </c>
      <c r="P10" s="337">
        <f>SUM(C10:O10)</f>
        <v>0</v>
      </c>
    </row>
    <row r="11" spans="1:20" outlineLevel="2" x14ac:dyDescent="0.35">
      <c r="A11" s="157" t="s">
        <v>141</v>
      </c>
      <c r="B11" s="294"/>
      <c r="C11" s="296">
        <v>0</v>
      </c>
      <c r="D11" s="155">
        <v>0</v>
      </c>
      <c r="E11" s="155">
        <v>0</v>
      </c>
      <c r="F11" s="155">
        <v>0</v>
      </c>
      <c r="G11" s="155">
        <v>0</v>
      </c>
      <c r="H11" s="155">
        <v>0</v>
      </c>
      <c r="I11" s="155">
        <v>0</v>
      </c>
      <c r="J11" s="155">
        <v>0</v>
      </c>
      <c r="K11" s="155">
        <v>0</v>
      </c>
      <c r="L11" s="155">
        <v>0</v>
      </c>
      <c r="M11" s="155">
        <v>0</v>
      </c>
      <c r="N11" s="155">
        <v>0</v>
      </c>
      <c r="O11" s="155">
        <v>0</v>
      </c>
      <c r="P11" s="337">
        <f>SUM(C11:O11)</f>
        <v>0</v>
      </c>
    </row>
    <row r="12" spans="1:20" outlineLevel="2" x14ac:dyDescent="0.35">
      <c r="A12" s="157" t="s">
        <v>141</v>
      </c>
      <c r="B12" s="294"/>
      <c r="C12" s="296">
        <v>0</v>
      </c>
      <c r="D12" s="155">
        <v>0</v>
      </c>
      <c r="E12" s="155">
        <v>0</v>
      </c>
      <c r="F12" s="155">
        <v>0</v>
      </c>
      <c r="G12" s="155">
        <v>0</v>
      </c>
      <c r="H12" s="155">
        <v>0</v>
      </c>
      <c r="I12" s="155">
        <v>0</v>
      </c>
      <c r="J12" s="155">
        <v>0</v>
      </c>
      <c r="K12" s="155">
        <v>0</v>
      </c>
      <c r="L12" s="155">
        <v>0</v>
      </c>
      <c r="M12" s="155">
        <v>0</v>
      </c>
      <c r="N12" s="155">
        <v>0</v>
      </c>
      <c r="O12" s="155">
        <v>0</v>
      </c>
      <c r="P12" s="337">
        <f>SUM(C12:O12)</f>
        <v>0</v>
      </c>
    </row>
    <row r="13" spans="1:20" outlineLevel="2" x14ac:dyDescent="0.35">
      <c r="A13" s="157" t="s">
        <v>141</v>
      </c>
      <c r="B13" s="294"/>
      <c r="C13" s="296">
        <v>0</v>
      </c>
      <c r="D13" s="155">
        <v>0</v>
      </c>
      <c r="E13" s="155">
        <v>0</v>
      </c>
      <c r="F13" s="155">
        <v>0</v>
      </c>
      <c r="G13" s="155">
        <v>0</v>
      </c>
      <c r="H13" s="155">
        <v>0</v>
      </c>
      <c r="I13" s="155">
        <v>0</v>
      </c>
      <c r="J13" s="155">
        <v>0</v>
      </c>
      <c r="K13" s="155">
        <v>0</v>
      </c>
      <c r="L13" s="155">
        <v>0</v>
      </c>
      <c r="M13" s="155">
        <v>0</v>
      </c>
      <c r="N13" s="155">
        <v>0</v>
      </c>
      <c r="O13" s="155">
        <v>0</v>
      </c>
      <c r="P13" s="337">
        <f>SUM(C13:O13)</f>
        <v>0</v>
      </c>
    </row>
    <row r="14" spans="1:20" outlineLevel="2" x14ac:dyDescent="0.35">
      <c r="A14" s="157" t="s">
        <v>141</v>
      </c>
      <c r="B14" s="294"/>
      <c r="C14" s="296">
        <v>0</v>
      </c>
      <c r="D14" s="155">
        <v>0</v>
      </c>
      <c r="E14" s="155">
        <v>0</v>
      </c>
      <c r="F14" s="155">
        <v>0</v>
      </c>
      <c r="G14" s="155">
        <v>0</v>
      </c>
      <c r="H14" s="155">
        <v>0</v>
      </c>
      <c r="I14" s="155">
        <v>0</v>
      </c>
      <c r="J14" s="155">
        <v>0</v>
      </c>
      <c r="K14" s="155">
        <v>0</v>
      </c>
      <c r="L14" s="155">
        <v>0</v>
      </c>
      <c r="M14" s="155">
        <v>0</v>
      </c>
      <c r="N14" s="155">
        <v>0</v>
      </c>
      <c r="O14" s="155">
        <v>0</v>
      </c>
      <c r="P14" s="337">
        <f>SUM(C14:O14)</f>
        <v>0</v>
      </c>
    </row>
    <row r="15" spans="1:20" outlineLevel="1" x14ac:dyDescent="0.35">
      <c r="A15" s="333" t="s">
        <v>157</v>
      </c>
      <c r="B15" s="334"/>
      <c r="C15" s="335">
        <f t="shared" ref="C15:P15" si="4">SUM(C10:C14)</f>
        <v>0</v>
      </c>
      <c r="D15" s="336">
        <f t="shared" si="4"/>
        <v>0</v>
      </c>
      <c r="E15" s="336">
        <f t="shared" si="4"/>
        <v>0</v>
      </c>
      <c r="F15" s="336">
        <f t="shared" si="4"/>
        <v>0</v>
      </c>
      <c r="G15" s="336">
        <f t="shared" si="4"/>
        <v>0</v>
      </c>
      <c r="H15" s="336">
        <f t="shared" si="4"/>
        <v>0</v>
      </c>
      <c r="I15" s="336">
        <f t="shared" si="4"/>
        <v>0</v>
      </c>
      <c r="J15" s="336">
        <f t="shared" si="4"/>
        <v>0</v>
      </c>
      <c r="K15" s="336">
        <f t="shared" si="4"/>
        <v>0</v>
      </c>
      <c r="L15" s="336">
        <f t="shared" si="4"/>
        <v>0</v>
      </c>
      <c r="M15" s="336">
        <f t="shared" si="4"/>
        <v>0</v>
      </c>
      <c r="N15" s="336">
        <f t="shared" si="4"/>
        <v>0</v>
      </c>
      <c r="O15" s="336">
        <f t="shared" si="4"/>
        <v>0</v>
      </c>
      <c r="P15" s="336">
        <f t="shared" si="4"/>
        <v>0</v>
      </c>
    </row>
    <row r="16" spans="1:20" outlineLevel="2" x14ac:dyDescent="0.35">
      <c r="A16" s="160" t="s">
        <v>158</v>
      </c>
      <c r="B16" s="351"/>
      <c r="C16" s="297"/>
      <c r="D16" s="161"/>
      <c r="E16" s="161"/>
      <c r="F16" s="161"/>
      <c r="G16" s="161"/>
      <c r="H16" s="161"/>
      <c r="I16" s="161"/>
      <c r="J16" s="161"/>
      <c r="K16" s="161"/>
      <c r="L16" s="161"/>
      <c r="M16" s="161"/>
      <c r="N16" s="161"/>
      <c r="O16" s="161"/>
      <c r="P16" s="161"/>
    </row>
    <row r="17" spans="1:21" outlineLevel="4" x14ac:dyDescent="0.35">
      <c r="A17" s="339" t="s">
        <v>37</v>
      </c>
      <c r="B17" s="294"/>
      <c r="C17" s="296"/>
      <c r="D17" s="341"/>
      <c r="E17" s="342"/>
      <c r="F17" s="341"/>
      <c r="G17" s="342"/>
      <c r="H17" s="341"/>
      <c r="I17" s="342"/>
      <c r="J17" s="341"/>
      <c r="K17" s="342"/>
      <c r="L17" s="341"/>
      <c r="M17" s="342"/>
      <c r="N17" s="341"/>
      <c r="O17" s="341"/>
      <c r="P17" s="337"/>
    </row>
    <row r="18" spans="1:21" outlineLevel="4" x14ac:dyDescent="0.35">
      <c r="A18" s="157" t="s">
        <v>142</v>
      </c>
      <c r="B18" s="294"/>
      <c r="C18" s="296">
        <v>0</v>
      </c>
      <c r="D18" s="165">
        <v>0</v>
      </c>
      <c r="E18" s="165">
        <v>0</v>
      </c>
      <c r="F18" s="165">
        <v>0</v>
      </c>
      <c r="G18" s="165">
        <v>0</v>
      </c>
      <c r="H18" s="165">
        <v>0</v>
      </c>
      <c r="I18" s="165">
        <v>0</v>
      </c>
      <c r="J18" s="165">
        <v>0</v>
      </c>
      <c r="K18" s="165">
        <v>0</v>
      </c>
      <c r="L18" s="165">
        <v>0</v>
      </c>
      <c r="M18" s="165">
        <v>0</v>
      </c>
      <c r="N18" s="165">
        <v>0</v>
      </c>
      <c r="O18" s="165">
        <v>0</v>
      </c>
      <c r="P18" s="337">
        <f>SUM(C18:O18)</f>
        <v>0</v>
      </c>
    </row>
    <row r="19" spans="1:21" outlineLevel="4" x14ac:dyDescent="0.35">
      <c r="A19" s="157" t="s">
        <v>143</v>
      </c>
      <c r="B19" s="294"/>
      <c r="C19" s="296">
        <v>0</v>
      </c>
      <c r="D19" s="165">
        <v>0</v>
      </c>
      <c r="E19" s="165">
        <v>0</v>
      </c>
      <c r="F19" s="165">
        <v>0</v>
      </c>
      <c r="G19" s="165">
        <v>0</v>
      </c>
      <c r="H19" s="165">
        <v>0</v>
      </c>
      <c r="I19" s="165">
        <v>0</v>
      </c>
      <c r="J19" s="165">
        <v>0</v>
      </c>
      <c r="K19" s="165">
        <v>0</v>
      </c>
      <c r="L19" s="165">
        <v>0</v>
      </c>
      <c r="M19" s="165">
        <v>0</v>
      </c>
      <c r="N19" s="165">
        <v>0</v>
      </c>
      <c r="O19" s="165">
        <v>0</v>
      </c>
      <c r="P19" s="337">
        <f>SUM(C19:O19)</f>
        <v>0</v>
      </c>
    </row>
    <row r="20" spans="1:21" outlineLevel="4" x14ac:dyDescent="0.35">
      <c r="A20" s="157" t="s">
        <v>143</v>
      </c>
      <c r="B20" s="294"/>
      <c r="C20" s="296">
        <v>0</v>
      </c>
      <c r="D20" s="165">
        <v>0</v>
      </c>
      <c r="E20" s="165">
        <v>0</v>
      </c>
      <c r="F20" s="165">
        <v>0</v>
      </c>
      <c r="G20" s="165">
        <v>0</v>
      </c>
      <c r="H20" s="165">
        <v>0</v>
      </c>
      <c r="I20" s="165">
        <v>0</v>
      </c>
      <c r="J20" s="165">
        <v>0</v>
      </c>
      <c r="K20" s="165">
        <v>0</v>
      </c>
      <c r="L20" s="165">
        <v>0</v>
      </c>
      <c r="M20" s="165">
        <v>0</v>
      </c>
      <c r="N20" s="165">
        <v>0</v>
      </c>
      <c r="O20" s="165">
        <v>0</v>
      </c>
      <c r="P20" s="337">
        <f>SUM(C20:O20)</f>
        <v>0</v>
      </c>
    </row>
    <row r="21" spans="1:21" outlineLevel="4" x14ac:dyDescent="0.35">
      <c r="A21" s="157" t="s">
        <v>143</v>
      </c>
      <c r="B21" s="294"/>
      <c r="C21" s="296">
        <v>0</v>
      </c>
      <c r="D21" s="165">
        <v>0</v>
      </c>
      <c r="E21" s="165">
        <v>0</v>
      </c>
      <c r="F21" s="165">
        <v>0</v>
      </c>
      <c r="G21" s="165">
        <v>0</v>
      </c>
      <c r="H21" s="165">
        <v>0</v>
      </c>
      <c r="I21" s="165">
        <v>0</v>
      </c>
      <c r="J21" s="165">
        <v>0</v>
      </c>
      <c r="K21" s="165">
        <v>0</v>
      </c>
      <c r="L21" s="165">
        <v>0</v>
      </c>
      <c r="M21" s="165">
        <v>0</v>
      </c>
      <c r="N21" s="165">
        <v>0</v>
      </c>
      <c r="O21" s="165">
        <v>0</v>
      </c>
      <c r="P21" s="337">
        <f>SUM(C21:O21)</f>
        <v>0</v>
      </c>
      <c r="U21" s="122"/>
    </row>
    <row r="22" spans="1:21" outlineLevel="4" x14ac:dyDescent="0.35">
      <c r="A22" s="157" t="s">
        <v>143</v>
      </c>
      <c r="B22" s="294"/>
      <c r="C22" s="296">
        <v>0</v>
      </c>
      <c r="D22" s="165">
        <v>0</v>
      </c>
      <c r="E22" s="165">
        <v>0</v>
      </c>
      <c r="F22" s="165">
        <v>0</v>
      </c>
      <c r="G22" s="165">
        <v>0</v>
      </c>
      <c r="H22" s="165">
        <v>0</v>
      </c>
      <c r="I22" s="165">
        <v>0</v>
      </c>
      <c r="J22" s="165">
        <v>0</v>
      </c>
      <c r="K22" s="165">
        <v>0</v>
      </c>
      <c r="L22" s="165">
        <v>0</v>
      </c>
      <c r="M22" s="165">
        <v>0</v>
      </c>
      <c r="N22" s="165">
        <v>0</v>
      </c>
      <c r="O22" s="165">
        <v>0</v>
      </c>
      <c r="P22" s="337">
        <f>SUM(C22:O22)</f>
        <v>0</v>
      </c>
      <c r="U22" s="122"/>
    </row>
    <row r="23" spans="1:21" outlineLevel="2" x14ac:dyDescent="0.35">
      <c r="A23" s="343" t="s">
        <v>73</v>
      </c>
      <c r="B23" s="334"/>
      <c r="C23" s="344">
        <f t="shared" ref="C23:P23" si="5">SUM(C18:C22)</f>
        <v>0</v>
      </c>
      <c r="D23" s="338">
        <f t="shared" si="5"/>
        <v>0</v>
      </c>
      <c r="E23" s="338">
        <f t="shared" si="5"/>
        <v>0</v>
      </c>
      <c r="F23" s="338">
        <f t="shared" si="5"/>
        <v>0</v>
      </c>
      <c r="G23" s="338">
        <f t="shared" si="5"/>
        <v>0</v>
      </c>
      <c r="H23" s="338">
        <f t="shared" si="5"/>
        <v>0</v>
      </c>
      <c r="I23" s="338">
        <f t="shared" si="5"/>
        <v>0</v>
      </c>
      <c r="J23" s="338">
        <f t="shared" si="5"/>
        <v>0</v>
      </c>
      <c r="K23" s="338">
        <f t="shared" si="5"/>
        <v>0</v>
      </c>
      <c r="L23" s="338">
        <f t="shared" si="5"/>
        <v>0</v>
      </c>
      <c r="M23" s="338">
        <f t="shared" si="5"/>
        <v>0</v>
      </c>
      <c r="N23" s="338">
        <f t="shared" si="5"/>
        <v>0</v>
      </c>
      <c r="O23" s="338">
        <f t="shared" si="5"/>
        <v>0</v>
      </c>
      <c r="P23" s="338">
        <f t="shared" si="5"/>
        <v>0</v>
      </c>
      <c r="U23" s="122"/>
    </row>
    <row r="24" spans="1:21" outlineLevel="3" x14ac:dyDescent="0.35">
      <c r="A24" s="339" t="s">
        <v>144</v>
      </c>
      <c r="B24" s="296"/>
      <c r="C24" s="296"/>
      <c r="D24" s="341"/>
      <c r="E24" s="342"/>
      <c r="F24" s="341"/>
      <c r="G24" s="342"/>
      <c r="H24" s="341"/>
      <c r="I24" s="342"/>
      <c r="J24" s="341"/>
      <c r="K24" s="342"/>
      <c r="L24" s="341"/>
      <c r="M24" s="342"/>
      <c r="N24" s="350"/>
      <c r="O24" s="350"/>
      <c r="P24" s="349"/>
      <c r="U24" s="122"/>
    </row>
    <row r="25" spans="1:21" outlineLevel="3" x14ac:dyDescent="0.35">
      <c r="A25" s="157" t="s">
        <v>145</v>
      </c>
      <c r="B25" s="298"/>
      <c r="C25" s="296">
        <v>0</v>
      </c>
      <c r="D25" s="165">
        <v>0</v>
      </c>
      <c r="E25" s="165">
        <v>0</v>
      </c>
      <c r="F25" s="165">
        <v>0</v>
      </c>
      <c r="G25" s="165">
        <v>0</v>
      </c>
      <c r="H25" s="165">
        <v>0</v>
      </c>
      <c r="I25" s="165">
        <v>0</v>
      </c>
      <c r="J25" s="165">
        <v>0</v>
      </c>
      <c r="K25" s="165">
        <v>0</v>
      </c>
      <c r="L25" s="165">
        <v>0</v>
      </c>
      <c r="M25" s="165">
        <v>0</v>
      </c>
      <c r="N25" s="165">
        <v>0</v>
      </c>
      <c r="O25" s="165">
        <v>0</v>
      </c>
      <c r="P25" s="337">
        <f>SUM(C25:O25)</f>
        <v>0</v>
      </c>
      <c r="U25" s="122"/>
    </row>
    <row r="26" spans="1:21" outlineLevel="3" x14ac:dyDescent="0.35">
      <c r="A26" s="157" t="s">
        <v>147</v>
      </c>
      <c r="B26" s="298"/>
      <c r="C26" s="296">
        <v>0</v>
      </c>
      <c r="D26" s="165">
        <v>0</v>
      </c>
      <c r="E26" s="165">
        <v>0</v>
      </c>
      <c r="F26" s="165">
        <v>0</v>
      </c>
      <c r="G26" s="165">
        <v>0</v>
      </c>
      <c r="H26" s="165">
        <v>0</v>
      </c>
      <c r="I26" s="165">
        <v>0</v>
      </c>
      <c r="J26" s="165">
        <v>0</v>
      </c>
      <c r="K26" s="165">
        <v>0</v>
      </c>
      <c r="L26" s="165">
        <v>0</v>
      </c>
      <c r="M26" s="165">
        <v>0</v>
      </c>
      <c r="N26" s="165">
        <v>0</v>
      </c>
      <c r="O26" s="165">
        <v>0</v>
      </c>
      <c r="P26" s="337">
        <f>SUM(C26:O26)</f>
        <v>0</v>
      </c>
      <c r="U26" s="122"/>
    </row>
    <row r="27" spans="1:21" outlineLevel="3" x14ac:dyDescent="0.35">
      <c r="A27" s="157" t="s">
        <v>146</v>
      </c>
      <c r="B27" s="298"/>
      <c r="C27" s="296">
        <v>0</v>
      </c>
      <c r="D27" s="165">
        <v>0</v>
      </c>
      <c r="E27" s="165">
        <v>0</v>
      </c>
      <c r="F27" s="165">
        <v>0</v>
      </c>
      <c r="G27" s="165">
        <v>0</v>
      </c>
      <c r="H27" s="165">
        <v>0</v>
      </c>
      <c r="I27" s="165">
        <v>0</v>
      </c>
      <c r="J27" s="165">
        <v>0</v>
      </c>
      <c r="K27" s="165">
        <v>0</v>
      </c>
      <c r="L27" s="165">
        <v>0</v>
      </c>
      <c r="M27" s="165">
        <v>0</v>
      </c>
      <c r="N27" s="165">
        <v>0</v>
      </c>
      <c r="O27" s="165">
        <v>0</v>
      </c>
      <c r="P27" s="337">
        <f>SUM(C27:O27)</f>
        <v>0</v>
      </c>
      <c r="U27" s="122"/>
    </row>
    <row r="28" spans="1:21" outlineLevel="3" x14ac:dyDescent="0.35">
      <c r="A28" s="157" t="s">
        <v>148</v>
      </c>
      <c r="B28" s="298"/>
      <c r="C28" s="296">
        <v>0</v>
      </c>
      <c r="D28" s="165">
        <v>0</v>
      </c>
      <c r="E28" s="165">
        <v>0</v>
      </c>
      <c r="F28" s="165">
        <v>0</v>
      </c>
      <c r="G28" s="165">
        <v>0</v>
      </c>
      <c r="H28" s="165">
        <v>0</v>
      </c>
      <c r="I28" s="165">
        <v>0</v>
      </c>
      <c r="J28" s="165">
        <v>0</v>
      </c>
      <c r="K28" s="165">
        <v>0</v>
      </c>
      <c r="L28" s="165">
        <v>0</v>
      </c>
      <c r="M28" s="165">
        <v>0</v>
      </c>
      <c r="N28" s="165">
        <v>0</v>
      </c>
      <c r="O28" s="165">
        <v>0</v>
      </c>
      <c r="P28" s="337">
        <f>SUM(C28:O28)</f>
        <v>0</v>
      </c>
      <c r="U28" s="122"/>
    </row>
    <row r="29" spans="1:21" outlineLevel="2" x14ac:dyDescent="0.35">
      <c r="A29" s="343" t="s">
        <v>116</v>
      </c>
      <c r="B29" s="334"/>
      <c r="C29" s="344">
        <f>SUM(C25:C28)</f>
        <v>0</v>
      </c>
      <c r="D29" s="338">
        <f t="shared" ref="D29:P29" si="6">SUM(D25:D28)</f>
        <v>0</v>
      </c>
      <c r="E29" s="338">
        <f t="shared" si="6"/>
        <v>0</v>
      </c>
      <c r="F29" s="338">
        <f t="shared" si="6"/>
        <v>0</v>
      </c>
      <c r="G29" s="338">
        <f t="shared" si="6"/>
        <v>0</v>
      </c>
      <c r="H29" s="338">
        <f t="shared" si="6"/>
        <v>0</v>
      </c>
      <c r="I29" s="338">
        <f t="shared" si="6"/>
        <v>0</v>
      </c>
      <c r="J29" s="338">
        <f t="shared" si="6"/>
        <v>0</v>
      </c>
      <c r="K29" s="338">
        <f t="shared" si="6"/>
        <v>0</v>
      </c>
      <c r="L29" s="338">
        <f t="shared" si="6"/>
        <v>0</v>
      </c>
      <c r="M29" s="338">
        <f t="shared" si="6"/>
        <v>0</v>
      </c>
      <c r="N29" s="338">
        <f t="shared" si="6"/>
        <v>0</v>
      </c>
      <c r="O29" s="338">
        <f>SUM(O25:O28)</f>
        <v>0</v>
      </c>
      <c r="P29" s="338">
        <f t="shared" si="6"/>
        <v>0</v>
      </c>
      <c r="U29" s="122"/>
    </row>
    <row r="30" spans="1:21" outlineLevel="3" x14ac:dyDescent="0.35">
      <c r="A30" s="339" t="s">
        <v>39</v>
      </c>
      <c r="B30" s="351"/>
      <c r="C30" s="296"/>
      <c r="D30" s="199"/>
      <c r="E30" s="165"/>
      <c r="F30" s="199"/>
      <c r="G30" s="165"/>
      <c r="H30" s="199"/>
      <c r="I30" s="165"/>
      <c r="J30" s="199"/>
      <c r="K30" s="165"/>
      <c r="L30" s="199"/>
      <c r="M30" s="165"/>
      <c r="N30" s="200"/>
      <c r="O30" s="200"/>
      <c r="P30" s="337"/>
      <c r="U30" s="122"/>
    </row>
    <row r="31" spans="1:21" outlineLevel="3" x14ac:dyDescent="0.35">
      <c r="A31" s="352" t="s">
        <v>149</v>
      </c>
      <c r="B31" s="294"/>
      <c r="C31" s="296">
        <v>0</v>
      </c>
      <c r="D31" s="165">
        <v>0</v>
      </c>
      <c r="E31" s="165">
        <v>0</v>
      </c>
      <c r="F31" s="165">
        <v>0</v>
      </c>
      <c r="G31" s="165">
        <v>0</v>
      </c>
      <c r="H31" s="165">
        <v>0</v>
      </c>
      <c r="I31" s="165">
        <v>0</v>
      </c>
      <c r="J31" s="165">
        <v>0</v>
      </c>
      <c r="K31" s="165">
        <v>0</v>
      </c>
      <c r="L31" s="165">
        <v>0</v>
      </c>
      <c r="M31" s="165">
        <v>0</v>
      </c>
      <c r="N31" s="165">
        <v>0</v>
      </c>
      <c r="O31" s="165">
        <v>0</v>
      </c>
      <c r="P31" s="337">
        <f>SUM(C31:O31)</f>
        <v>0</v>
      </c>
      <c r="U31" s="122"/>
    </row>
    <row r="32" spans="1:21" outlineLevel="3" x14ac:dyDescent="0.35">
      <c r="A32" s="352" t="s">
        <v>149</v>
      </c>
      <c r="B32" s="294"/>
      <c r="C32" s="296">
        <v>0</v>
      </c>
      <c r="D32" s="165">
        <v>0</v>
      </c>
      <c r="E32" s="165">
        <v>0</v>
      </c>
      <c r="F32" s="165">
        <v>0</v>
      </c>
      <c r="G32" s="165">
        <v>0</v>
      </c>
      <c r="H32" s="165">
        <v>0</v>
      </c>
      <c r="I32" s="165">
        <v>0</v>
      </c>
      <c r="J32" s="165">
        <v>0</v>
      </c>
      <c r="K32" s="165">
        <v>0</v>
      </c>
      <c r="L32" s="165">
        <v>0</v>
      </c>
      <c r="M32" s="165">
        <v>0</v>
      </c>
      <c r="N32" s="165">
        <v>0</v>
      </c>
      <c r="O32" s="165">
        <v>0</v>
      </c>
      <c r="P32" s="337">
        <f>SUM(C32:O32)</f>
        <v>0</v>
      </c>
      <c r="U32" s="122"/>
    </row>
    <row r="33" spans="1:21" outlineLevel="3" x14ac:dyDescent="0.35">
      <c r="A33" s="352" t="s">
        <v>149</v>
      </c>
      <c r="B33" s="294"/>
      <c r="C33" s="296">
        <v>0</v>
      </c>
      <c r="D33" s="165">
        <v>0</v>
      </c>
      <c r="E33" s="165">
        <v>0</v>
      </c>
      <c r="F33" s="165">
        <v>0</v>
      </c>
      <c r="G33" s="165">
        <v>0</v>
      </c>
      <c r="H33" s="165">
        <v>0</v>
      </c>
      <c r="I33" s="165">
        <v>0</v>
      </c>
      <c r="J33" s="165">
        <v>0</v>
      </c>
      <c r="K33" s="165">
        <v>0</v>
      </c>
      <c r="L33" s="165">
        <v>0</v>
      </c>
      <c r="M33" s="165">
        <v>0</v>
      </c>
      <c r="N33" s="165">
        <v>0</v>
      </c>
      <c r="O33" s="165">
        <v>0</v>
      </c>
      <c r="P33" s="337">
        <f>SUM(C33:O33)</f>
        <v>0</v>
      </c>
      <c r="U33" s="122"/>
    </row>
    <row r="34" spans="1:21" s="170" customFormat="1" outlineLevel="2" x14ac:dyDescent="0.35">
      <c r="A34" s="343" t="s">
        <v>131</v>
      </c>
      <c r="B34" s="334"/>
      <c r="C34" s="344">
        <f>SUM(C31:C33)</f>
        <v>0</v>
      </c>
      <c r="D34" s="338">
        <f t="shared" ref="D34:P34" si="7">SUM(D31:D33)</f>
        <v>0</v>
      </c>
      <c r="E34" s="338">
        <f t="shared" si="7"/>
        <v>0</v>
      </c>
      <c r="F34" s="338">
        <f t="shared" si="7"/>
        <v>0</v>
      </c>
      <c r="G34" s="338">
        <f t="shared" si="7"/>
        <v>0</v>
      </c>
      <c r="H34" s="338">
        <f t="shared" si="7"/>
        <v>0</v>
      </c>
      <c r="I34" s="338">
        <f t="shared" si="7"/>
        <v>0</v>
      </c>
      <c r="J34" s="338">
        <f t="shared" si="7"/>
        <v>0</v>
      </c>
      <c r="K34" s="338">
        <f t="shared" si="7"/>
        <v>0</v>
      </c>
      <c r="L34" s="338">
        <f t="shared" si="7"/>
        <v>0</v>
      </c>
      <c r="M34" s="338">
        <f t="shared" si="7"/>
        <v>0</v>
      </c>
      <c r="N34" s="338">
        <f t="shared" si="7"/>
        <v>0</v>
      </c>
      <c r="O34" s="338">
        <f>SUM(O31:O33)</f>
        <v>0</v>
      </c>
      <c r="P34" s="338">
        <f t="shared" si="7"/>
        <v>0</v>
      </c>
      <c r="Q34" s="116"/>
      <c r="S34" s="122"/>
      <c r="T34" s="122"/>
      <c r="U34" s="122"/>
    </row>
    <row r="35" spans="1:21" outlineLevel="2" x14ac:dyDescent="0.35">
      <c r="A35" s="157" t="s">
        <v>150</v>
      </c>
      <c r="B35" s="294"/>
      <c r="C35" s="296">
        <v>0</v>
      </c>
      <c r="D35" s="171">
        <v>0</v>
      </c>
      <c r="E35" s="155">
        <v>0</v>
      </c>
      <c r="F35" s="171">
        <v>0</v>
      </c>
      <c r="G35" s="155">
        <v>0</v>
      </c>
      <c r="H35" s="171">
        <v>0</v>
      </c>
      <c r="I35" s="155">
        <v>0</v>
      </c>
      <c r="J35" s="171">
        <v>0</v>
      </c>
      <c r="K35" s="155">
        <v>0</v>
      </c>
      <c r="L35" s="171">
        <v>0</v>
      </c>
      <c r="M35" s="155">
        <v>0</v>
      </c>
      <c r="N35" s="172">
        <v>0</v>
      </c>
      <c r="O35" s="172">
        <v>0</v>
      </c>
      <c r="P35" s="337">
        <f>SUM(C35:O35)</f>
        <v>0</v>
      </c>
      <c r="U35" s="122"/>
    </row>
    <row r="36" spans="1:21" outlineLevel="2" x14ac:dyDescent="0.35">
      <c r="A36" s="157" t="s">
        <v>40</v>
      </c>
      <c r="B36" s="294"/>
      <c r="C36" s="296">
        <v>0</v>
      </c>
      <c r="D36" s="171">
        <v>0</v>
      </c>
      <c r="E36" s="155">
        <v>0</v>
      </c>
      <c r="F36" s="171">
        <v>0</v>
      </c>
      <c r="G36" s="155">
        <v>0</v>
      </c>
      <c r="H36" s="171">
        <v>0</v>
      </c>
      <c r="I36" s="155">
        <v>0</v>
      </c>
      <c r="J36" s="171">
        <v>0</v>
      </c>
      <c r="K36" s="155">
        <v>0</v>
      </c>
      <c r="L36" s="171">
        <v>0</v>
      </c>
      <c r="M36" s="155">
        <v>0</v>
      </c>
      <c r="N36" s="172">
        <v>0</v>
      </c>
      <c r="O36" s="172">
        <v>0</v>
      </c>
      <c r="P36" s="337">
        <f>SUM(C36:O36)</f>
        <v>0</v>
      </c>
      <c r="U36" s="122"/>
    </row>
    <row r="37" spans="1:21" outlineLevel="2" x14ac:dyDescent="0.35">
      <c r="A37" s="157" t="s">
        <v>72</v>
      </c>
      <c r="B37" s="294"/>
      <c r="C37" s="296">
        <v>0</v>
      </c>
      <c r="D37" s="171">
        <v>0</v>
      </c>
      <c r="E37" s="155">
        <v>0</v>
      </c>
      <c r="F37" s="171">
        <v>0</v>
      </c>
      <c r="G37" s="155">
        <v>0</v>
      </c>
      <c r="H37" s="171">
        <v>0</v>
      </c>
      <c r="I37" s="155">
        <v>0</v>
      </c>
      <c r="J37" s="171">
        <v>0</v>
      </c>
      <c r="K37" s="155">
        <v>0</v>
      </c>
      <c r="L37" s="171">
        <v>0</v>
      </c>
      <c r="M37" s="155">
        <v>0</v>
      </c>
      <c r="N37" s="172">
        <v>0</v>
      </c>
      <c r="O37" s="172">
        <v>0</v>
      </c>
      <c r="P37" s="337">
        <f>SUM(C37:O37)</f>
        <v>0</v>
      </c>
      <c r="U37" s="122"/>
    </row>
    <row r="38" spans="1:21" outlineLevel="4" x14ac:dyDescent="0.35">
      <c r="A38" s="173" t="s">
        <v>122</v>
      </c>
      <c r="B38" s="294"/>
      <c r="C38" s="299">
        <f>C96</f>
        <v>0</v>
      </c>
      <c r="D38" s="174">
        <f t="shared" ref="D38:N38" si="8">D96</f>
        <v>0</v>
      </c>
      <c r="E38" s="174">
        <f t="shared" si="8"/>
        <v>0</v>
      </c>
      <c r="F38" s="174">
        <f t="shared" si="8"/>
        <v>0</v>
      </c>
      <c r="G38" s="174">
        <f t="shared" si="8"/>
        <v>0</v>
      </c>
      <c r="H38" s="174">
        <f t="shared" si="8"/>
        <v>0</v>
      </c>
      <c r="I38" s="174">
        <f t="shared" si="8"/>
        <v>0</v>
      </c>
      <c r="J38" s="174">
        <f t="shared" si="8"/>
        <v>0</v>
      </c>
      <c r="K38" s="174">
        <f t="shared" si="8"/>
        <v>0</v>
      </c>
      <c r="L38" s="174">
        <f t="shared" si="8"/>
        <v>0</v>
      </c>
      <c r="M38" s="174">
        <f t="shared" si="8"/>
        <v>0</v>
      </c>
      <c r="N38" s="174">
        <f t="shared" si="8"/>
        <v>0</v>
      </c>
      <c r="O38" s="174">
        <f>O96</f>
        <v>0</v>
      </c>
      <c r="P38" s="337">
        <f>SUM(C38:O38)</f>
        <v>0</v>
      </c>
      <c r="U38" s="122"/>
    </row>
    <row r="39" spans="1:21" outlineLevel="1" x14ac:dyDescent="0.35">
      <c r="A39" s="343" t="s">
        <v>256</v>
      </c>
      <c r="B39" s="334"/>
      <c r="C39" s="344">
        <f>+C37+C36+C35+C34+C29+C23+C38</f>
        <v>0</v>
      </c>
      <c r="D39" s="338">
        <f t="shared" ref="D39:P39" si="9">+D37+D36+D35+D34+D29+D23+D38</f>
        <v>0</v>
      </c>
      <c r="E39" s="338">
        <f t="shared" si="9"/>
        <v>0</v>
      </c>
      <c r="F39" s="338">
        <f t="shared" si="9"/>
        <v>0</v>
      </c>
      <c r="G39" s="338">
        <f t="shared" si="9"/>
        <v>0</v>
      </c>
      <c r="H39" s="338">
        <f t="shared" si="9"/>
        <v>0</v>
      </c>
      <c r="I39" s="338">
        <f t="shared" si="9"/>
        <v>0</v>
      </c>
      <c r="J39" s="338">
        <f t="shared" si="9"/>
        <v>0</v>
      </c>
      <c r="K39" s="338">
        <f t="shared" si="9"/>
        <v>0</v>
      </c>
      <c r="L39" s="338">
        <f t="shared" si="9"/>
        <v>0</v>
      </c>
      <c r="M39" s="338">
        <f t="shared" si="9"/>
        <v>0</v>
      </c>
      <c r="N39" s="338">
        <f t="shared" si="9"/>
        <v>0</v>
      </c>
      <c r="O39" s="338">
        <f>+O37+O36+O35+O34+O29+O23+O38</f>
        <v>0</v>
      </c>
      <c r="P39" s="338">
        <f t="shared" si="9"/>
        <v>0</v>
      </c>
      <c r="U39" s="122"/>
    </row>
    <row r="40" spans="1:21" s="178" customFormat="1" ht="22.5" customHeight="1" x14ac:dyDescent="0.45">
      <c r="A40" s="345" t="s">
        <v>257</v>
      </c>
      <c r="B40" s="346"/>
      <c r="C40" s="347">
        <f t="shared" ref="C40:P40" si="10">+C39+C15</f>
        <v>0</v>
      </c>
      <c r="D40" s="348">
        <f t="shared" si="10"/>
        <v>0</v>
      </c>
      <c r="E40" s="348">
        <f t="shared" si="10"/>
        <v>0</v>
      </c>
      <c r="F40" s="348">
        <f t="shared" si="10"/>
        <v>0</v>
      </c>
      <c r="G40" s="348">
        <f t="shared" si="10"/>
        <v>0</v>
      </c>
      <c r="H40" s="348">
        <f t="shared" si="10"/>
        <v>0</v>
      </c>
      <c r="I40" s="348">
        <f t="shared" si="10"/>
        <v>0</v>
      </c>
      <c r="J40" s="348">
        <f t="shared" si="10"/>
        <v>0</v>
      </c>
      <c r="K40" s="348">
        <f t="shared" si="10"/>
        <v>0</v>
      </c>
      <c r="L40" s="348">
        <f t="shared" si="10"/>
        <v>0</v>
      </c>
      <c r="M40" s="348">
        <f t="shared" si="10"/>
        <v>0</v>
      </c>
      <c r="N40" s="348">
        <f t="shared" si="10"/>
        <v>0</v>
      </c>
      <c r="O40" s="348">
        <f t="shared" si="10"/>
        <v>0</v>
      </c>
      <c r="P40" s="348">
        <f t="shared" si="10"/>
        <v>0</v>
      </c>
      <c r="Q40" s="177"/>
      <c r="S40" s="179"/>
      <c r="T40" s="179"/>
      <c r="U40" s="179"/>
    </row>
    <row r="41" spans="1:21" s="183" customFormat="1" ht="15" customHeight="1" x14ac:dyDescent="0.45">
      <c r="A41" s="180"/>
      <c r="B41" s="395"/>
      <c r="C41" s="301"/>
      <c r="D41" s="181"/>
      <c r="E41" s="181"/>
      <c r="F41" s="181"/>
      <c r="G41" s="181"/>
      <c r="H41" s="181"/>
      <c r="I41" s="181"/>
      <c r="J41" s="181"/>
      <c r="K41" s="181"/>
      <c r="L41" s="181"/>
      <c r="M41" s="181"/>
      <c r="N41" s="181"/>
      <c r="O41" s="181"/>
      <c r="P41" s="181"/>
      <c r="Q41" s="177"/>
      <c r="S41" s="184"/>
      <c r="T41" s="184"/>
      <c r="U41" s="184"/>
    </row>
    <row r="42" spans="1:21" ht="22.5" customHeight="1" x14ac:dyDescent="0.35">
      <c r="A42" s="146" t="s">
        <v>201</v>
      </c>
      <c r="B42" s="293"/>
      <c r="C42" s="293"/>
      <c r="D42" s="147"/>
      <c r="E42" s="147"/>
      <c r="F42" s="147"/>
      <c r="G42" s="147"/>
      <c r="H42" s="147"/>
      <c r="I42" s="147"/>
      <c r="J42" s="147"/>
      <c r="K42" s="147"/>
      <c r="L42" s="147"/>
      <c r="M42" s="147"/>
      <c r="N42" s="147"/>
      <c r="O42" s="147"/>
      <c r="P42" s="147"/>
      <c r="Q42" s="149"/>
      <c r="R42" s="150"/>
    </row>
    <row r="43" spans="1:21" outlineLevel="3" x14ac:dyDescent="0.35">
      <c r="A43" s="353" t="s">
        <v>140</v>
      </c>
      <c r="B43" s="294"/>
      <c r="C43" s="355"/>
      <c r="D43" s="356"/>
      <c r="E43" s="357"/>
      <c r="F43" s="356"/>
      <c r="G43" s="357"/>
      <c r="H43" s="356"/>
      <c r="I43" s="357"/>
      <c r="J43" s="356"/>
      <c r="K43" s="357"/>
      <c r="L43" s="356"/>
      <c r="M43" s="357"/>
      <c r="N43" s="358"/>
      <c r="O43" s="358"/>
      <c r="P43" s="385"/>
      <c r="Q43" s="116"/>
      <c r="U43" s="122"/>
    </row>
    <row r="44" spans="1:21" outlineLevel="3" x14ac:dyDescent="0.35">
      <c r="A44" s="352" t="s">
        <v>1</v>
      </c>
      <c r="B44" s="294"/>
      <c r="C44" s="296">
        <v>0</v>
      </c>
      <c r="D44" s="186">
        <v>0</v>
      </c>
      <c r="E44" s="186">
        <v>0</v>
      </c>
      <c r="F44" s="186">
        <v>0</v>
      </c>
      <c r="G44" s="186">
        <v>0</v>
      </c>
      <c r="H44" s="186">
        <v>0</v>
      </c>
      <c r="I44" s="186">
        <v>0</v>
      </c>
      <c r="J44" s="186">
        <v>0</v>
      </c>
      <c r="K44" s="186">
        <v>0</v>
      </c>
      <c r="L44" s="186">
        <v>0</v>
      </c>
      <c r="M44" s="186">
        <v>0</v>
      </c>
      <c r="N44" s="186">
        <v>0</v>
      </c>
      <c r="O44" s="186">
        <v>0</v>
      </c>
      <c r="P44" s="337">
        <f t="shared" ref="P44:P50" si="11">SUM(C44:O44)</f>
        <v>0</v>
      </c>
      <c r="U44" s="122"/>
    </row>
    <row r="45" spans="1:21" outlineLevel="3" x14ac:dyDescent="0.35">
      <c r="A45" s="157" t="s">
        <v>1</v>
      </c>
      <c r="B45" s="294"/>
      <c r="C45" s="296">
        <v>0</v>
      </c>
      <c r="D45" s="186">
        <v>0</v>
      </c>
      <c r="E45" s="186">
        <v>0</v>
      </c>
      <c r="F45" s="186">
        <v>0</v>
      </c>
      <c r="G45" s="186">
        <v>0</v>
      </c>
      <c r="H45" s="186">
        <v>0</v>
      </c>
      <c r="I45" s="186">
        <v>0</v>
      </c>
      <c r="J45" s="186">
        <v>0</v>
      </c>
      <c r="K45" s="186">
        <v>0</v>
      </c>
      <c r="L45" s="186">
        <v>0</v>
      </c>
      <c r="M45" s="186">
        <v>0</v>
      </c>
      <c r="N45" s="186">
        <v>0</v>
      </c>
      <c r="O45" s="186">
        <v>0</v>
      </c>
      <c r="P45" s="337">
        <f t="shared" si="11"/>
        <v>0</v>
      </c>
      <c r="U45" s="122"/>
    </row>
    <row r="46" spans="1:21" outlineLevel="3" x14ac:dyDescent="0.35">
      <c r="A46" s="157" t="s">
        <v>1</v>
      </c>
      <c r="B46" s="294"/>
      <c r="C46" s="296">
        <v>0</v>
      </c>
      <c r="D46" s="186">
        <v>0</v>
      </c>
      <c r="E46" s="186">
        <v>0</v>
      </c>
      <c r="F46" s="186">
        <v>0</v>
      </c>
      <c r="G46" s="186">
        <v>0</v>
      </c>
      <c r="H46" s="186">
        <v>0</v>
      </c>
      <c r="I46" s="186">
        <v>0</v>
      </c>
      <c r="J46" s="186">
        <v>0</v>
      </c>
      <c r="K46" s="186">
        <v>0</v>
      </c>
      <c r="L46" s="186">
        <v>0</v>
      </c>
      <c r="M46" s="186">
        <v>0</v>
      </c>
      <c r="N46" s="186">
        <v>0</v>
      </c>
      <c r="O46" s="186">
        <v>0</v>
      </c>
      <c r="P46" s="337">
        <f t="shared" si="11"/>
        <v>0</v>
      </c>
      <c r="U46" s="122"/>
    </row>
    <row r="47" spans="1:21" outlineLevel="3" x14ac:dyDescent="0.35">
      <c r="A47" s="157" t="s">
        <v>1</v>
      </c>
      <c r="B47" s="294"/>
      <c r="C47" s="296">
        <v>0</v>
      </c>
      <c r="D47" s="186">
        <v>0</v>
      </c>
      <c r="E47" s="186">
        <v>0</v>
      </c>
      <c r="F47" s="186">
        <v>0</v>
      </c>
      <c r="G47" s="186">
        <v>0</v>
      </c>
      <c r="H47" s="186">
        <v>0</v>
      </c>
      <c r="I47" s="186">
        <v>0</v>
      </c>
      <c r="J47" s="186">
        <v>0</v>
      </c>
      <c r="K47" s="186">
        <v>0</v>
      </c>
      <c r="L47" s="186">
        <v>0</v>
      </c>
      <c r="M47" s="186">
        <v>0</v>
      </c>
      <c r="N47" s="186">
        <v>0</v>
      </c>
      <c r="O47" s="186">
        <v>0</v>
      </c>
      <c r="P47" s="337">
        <f t="shared" si="11"/>
        <v>0</v>
      </c>
      <c r="U47" s="122"/>
    </row>
    <row r="48" spans="1:21" outlineLevel="3" x14ac:dyDescent="0.35">
      <c r="A48" s="157" t="s">
        <v>1</v>
      </c>
      <c r="B48" s="294"/>
      <c r="C48" s="296">
        <v>0</v>
      </c>
      <c r="D48" s="186">
        <v>0</v>
      </c>
      <c r="E48" s="186">
        <v>0</v>
      </c>
      <c r="F48" s="186">
        <v>0</v>
      </c>
      <c r="G48" s="186">
        <v>0</v>
      </c>
      <c r="H48" s="186">
        <v>0</v>
      </c>
      <c r="I48" s="186">
        <v>0</v>
      </c>
      <c r="J48" s="186">
        <v>0</v>
      </c>
      <c r="K48" s="186">
        <v>0</v>
      </c>
      <c r="L48" s="186">
        <v>0</v>
      </c>
      <c r="M48" s="186">
        <v>0</v>
      </c>
      <c r="N48" s="186">
        <v>0</v>
      </c>
      <c r="O48" s="186">
        <v>0</v>
      </c>
      <c r="P48" s="337">
        <f t="shared" si="11"/>
        <v>0</v>
      </c>
      <c r="U48" s="122"/>
    </row>
    <row r="49" spans="1:21" outlineLevel="3" x14ac:dyDescent="0.35">
      <c r="A49" s="157" t="s">
        <v>1</v>
      </c>
      <c r="B49" s="294"/>
      <c r="C49" s="296">
        <v>0</v>
      </c>
      <c r="D49" s="186">
        <v>0</v>
      </c>
      <c r="E49" s="186">
        <v>0</v>
      </c>
      <c r="F49" s="186">
        <v>0</v>
      </c>
      <c r="G49" s="186">
        <v>0</v>
      </c>
      <c r="H49" s="186">
        <v>0</v>
      </c>
      <c r="I49" s="186">
        <v>0</v>
      </c>
      <c r="J49" s="186">
        <v>0</v>
      </c>
      <c r="K49" s="186">
        <v>0</v>
      </c>
      <c r="L49" s="186">
        <v>0</v>
      </c>
      <c r="M49" s="186">
        <v>0</v>
      </c>
      <c r="N49" s="186">
        <v>0</v>
      </c>
      <c r="O49" s="186">
        <v>0</v>
      </c>
      <c r="P49" s="337">
        <f t="shared" si="11"/>
        <v>0</v>
      </c>
      <c r="U49" s="122"/>
    </row>
    <row r="50" spans="1:21" outlineLevel="3" x14ac:dyDescent="0.35">
      <c r="A50" s="157" t="s">
        <v>1</v>
      </c>
      <c r="B50" s="294"/>
      <c r="C50" s="296">
        <v>0</v>
      </c>
      <c r="D50" s="186">
        <v>0</v>
      </c>
      <c r="E50" s="186">
        <v>0</v>
      </c>
      <c r="F50" s="186">
        <v>0</v>
      </c>
      <c r="G50" s="186">
        <v>0</v>
      </c>
      <c r="H50" s="186">
        <v>0</v>
      </c>
      <c r="I50" s="186">
        <v>0</v>
      </c>
      <c r="J50" s="186">
        <v>0</v>
      </c>
      <c r="K50" s="186">
        <v>0</v>
      </c>
      <c r="L50" s="186">
        <v>0</v>
      </c>
      <c r="M50" s="186">
        <v>0</v>
      </c>
      <c r="N50" s="186">
        <v>0</v>
      </c>
      <c r="O50" s="186">
        <v>0</v>
      </c>
      <c r="P50" s="337">
        <f t="shared" si="11"/>
        <v>0</v>
      </c>
      <c r="U50" s="122"/>
    </row>
    <row r="51" spans="1:21" outlineLevel="2" x14ac:dyDescent="0.35">
      <c r="A51" s="379" t="s">
        <v>139</v>
      </c>
      <c r="B51" s="334"/>
      <c r="C51" s="344">
        <f t="shared" ref="C51:P51" si="12">SUM(C44:C50)</f>
        <v>0</v>
      </c>
      <c r="D51" s="338">
        <f t="shared" si="12"/>
        <v>0</v>
      </c>
      <c r="E51" s="338">
        <f t="shared" si="12"/>
        <v>0</v>
      </c>
      <c r="F51" s="338">
        <f t="shared" si="12"/>
        <v>0</v>
      </c>
      <c r="G51" s="338">
        <f t="shared" si="12"/>
        <v>0</v>
      </c>
      <c r="H51" s="338">
        <f t="shared" si="12"/>
        <v>0</v>
      </c>
      <c r="I51" s="338">
        <f t="shared" si="12"/>
        <v>0</v>
      </c>
      <c r="J51" s="338">
        <f t="shared" si="12"/>
        <v>0</v>
      </c>
      <c r="K51" s="338">
        <f t="shared" si="12"/>
        <v>0</v>
      </c>
      <c r="L51" s="338">
        <f t="shared" si="12"/>
        <v>0</v>
      </c>
      <c r="M51" s="338">
        <f t="shared" si="12"/>
        <v>0</v>
      </c>
      <c r="N51" s="338">
        <f t="shared" si="12"/>
        <v>0</v>
      </c>
      <c r="O51" s="338">
        <f t="shared" si="12"/>
        <v>0</v>
      </c>
      <c r="P51" s="338">
        <f t="shared" si="12"/>
        <v>0</v>
      </c>
      <c r="Q51" s="116"/>
      <c r="U51" s="122"/>
    </row>
    <row r="52" spans="1:21" outlineLevel="3" x14ac:dyDescent="0.35">
      <c r="A52" s="359" t="s">
        <v>45</v>
      </c>
      <c r="B52" s="351"/>
      <c r="C52" s="296"/>
      <c r="D52" s="341"/>
      <c r="E52" s="342"/>
      <c r="F52" s="341"/>
      <c r="G52" s="342"/>
      <c r="H52" s="341"/>
      <c r="I52" s="342"/>
      <c r="J52" s="341"/>
      <c r="K52" s="342"/>
      <c r="L52" s="341"/>
      <c r="M52" s="342"/>
      <c r="N52" s="360"/>
      <c r="O52" s="360"/>
      <c r="P52" s="337"/>
      <c r="U52" s="122"/>
    </row>
    <row r="53" spans="1:21" outlineLevel="3" x14ac:dyDescent="0.35">
      <c r="A53" s="157" t="s">
        <v>171</v>
      </c>
      <c r="B53" s="164"/>
      <c r="C53" s="186">
        <v>0</v>
      </c>
      <c r="D53" s="186">
        <v>0</v>
      </c>
      <c r="E53" s="186">
        <v>0</v>
      </c>
      <c r="F53" s="186">
        <v>0</v>
      </c>
      <c r="G53" s="186">
        <v>0</v>
      </c>
      <c r="H53" s="186">
        <v>0</v>
      </c>
      <c r="I53" s="186">
        <v>0</v>
      </c>
      <c r="J53" s="186">
        <v>0</v>
      </c>
      <c r="K53" s="186">
        <v>0</v>
      </c>
      <c r="L53" s="186">
        <v>0</v>
      </c>
      <c r="M53" s="186">
        <v>0</v>
      </c>
      <c r="N53" s="186">
        <v>0</v>
      </c>
      <c r="O53" s="186">
        <v>0</v>
      </c>
      <c r="P53" s="337">
        <f t="shared" ref="P53:P59" si="13">SUM(C53:O53)</f>
        <v>0</v>
      </c>
      <c r="Q53" s="188"/>
      <c r="U53" s="122"/>
    </row>
    <row r="54" spans="1:21" outlineLevel="3" x14ac:dyDescent="0.35">
      <c r="A54" s="157" t="s">
        <v>172</v>
      </c>
      <c r="B54" s="164"/>
      <c r="C54" s="186">
        <v>0</v>
      </c>
      <c r="D54" s="186">
        <v>0</v>
      </c>
      <c r="E54" s="186">
        <v>0</v>
      </c>
      <c r="F54" s="186">
        <v>0</v>
      </c>
      <c r="G54" s="186">
        <v>0</v>
      </c>
      <c r="H54" s="186">
        <v>0</v>
      </c>
      <c r="I54" s="186">
        <v>0</v>
      </c>
      <c r="J54" s="186">
        <v>0</v>
      </c>
      <c r="K54" s="186">
        <v>0</v>
      </c>
      <c r="L54" s="186">
        <v>0</v>
      </c>
      <c r="M54" s="186">
        <v>0</v>
      </c>
      <c r="N54" s="186">
        <v>0</v>
      </c>
      <c r="O54" s="186">
        <v>0</v>
      </c>
      <c r="P54" s="337">
        <f t="shared" si="13"/>
        <v>0</v>
      </c>
      <c r="Q54" s="189"/>
      <c r="U54" s="122"/>
    </row>
    <row r="55" spans="1:21" outlineLevel="3" x14ac:dyDescent="0.35">
      <c r="A55" s="157" t="s">
        <v>173</v>
      </c>
      <c r="B55" s="164"/>
      <c r="C55" s="186">
        <v>0</v>
      </c>
      <c r="D55" s="186">
        <v>0</v>
      </c>
      <c r="E55" s="186">
        <v>0</v>
      </c>
      <c r="F55" s="186">
        <v>0</v>
      </c>
      <c r="G55" s="186">
        <v>0</v>
      </c>
      <c r="H55" s="186">
        <v>0</v>
      </c>
      <c r="I55" s="186">
        <v>0</v>
      </c>
      <c r="J55" s="186">
        <v>0</v>
      </c>
      <c r="K55" s="186">
        <v>0</v>
      </c>
      <c r="L55" s="186">
        <v>0</v>
      </c>
      <c r="M55" s="186">
        <v>0</v>
      </c>
      <c r="N55" s="186">
        <v>0</v>
      </c>
      <c r="O55" s="186">
        <v>0</v>
      </c>
      <c r="P55" s="337">
        <f t="shared" si="13"/>
        <v>0</v>
      </c>
      <c r="Q55" s="188"/>
      <c r="U55" s="122"/>
    </row>
    <row r="56" spans="1:21" outlineLevel="3" x14ac:dyDescent="0.35">
      <c r="A56" s="157" t="s">
        <v>174</v>
      </c>
      <c r="B56" s="164"/>
      <c r="C56" s="186">
        <v>0</v>
      </c>
      <c r="D56" s="186">
        <v>0</v>
      </c>
      <c r="E56" s="186">
        <v>0</v>
      </c>
      <c r="F56" s="186">
        <v>0</v>
      </c>
      <c r="G56" s="186">
        <v>0</v>
      </c>
      <c r="H56" s="186">
        <v>0</v>
      </c>
      <c r="I56" s="186">
        <v>0</v>
      </c>
      <c r="J56" s="186">
        <v>0</v>
      </c>
      <c r="K56" s="186">
        <v>0</v>
      </c>
      <c r="L56" s="186">
        <v>0</v>
      </c>
      <c r="M56" s="186">
        <v>0</v>
      </c>
      <c r="N56" s="186">
        <v>0</v>
      </c>
      <c r="O56" s="186">
        <v>0</v>
      </c>
      <c r="P56" s="337">
        <f t="shared" si="13"/>
        <v>0</v>
      </c>
      <c r="Q56" s="188"/>
      <c r="U56" s="122"/>
    </row>
    <row r="57" spans="1:21" outlineLevel="3" x14ac:dyDescent="0.35">
      <c r="A57" s="157" t="s">
        <v>151</v>
      </c>
      <c r="B57" s="164"/>
      <c r="C57" s="186">
        <v>0</v>
      </c>
      <c r="D57" s="186">
        <v>0</v>
      </c>
      <c r="E57" s="186">
        <v>0</v>
      </c>
      <c r="F57" s="186">
        <v>0</v>
      </c>
      <c r="G57" s="186">
        <v>0</v>
      </c>
      <c r="H57" s="186">
        <v>0</v>
      </c>
      <c r="I57" s="186">
        <v>0</v>
      </c>
      <c r="J57" s="186">
        <v>0</v>
      </c>
      <c r="K57" s="186">
        <v>0</v>
      </c>
      <c r="L57" s="186">
        <v>0</v>
      </c>
      <c r="M57" s="186">
        <v>0</v>
      </c>
      <c r="N57" s="186">
        <v>0</v>
      </c>
      <c r="O57" s="186">
        <v>0</v>
      </c>
      <c r="P57" s="337">
        <f t="shared" si="13"/>
        <v>0</v>
      </c>
      <c r="Q57" s="188"/>
      <c r="U57" s="122"/>
    </row>
    <row r="58" spans="1:21" outlineLevel="3" x14ac:dyDescent="0.35">
      <c r="A58" s="157" t="s">
        <v>151</v>
      </c>
      <c r="B58" s="164"/>
      <c r="C58" s="186">
        <v>0</v>
      </c>
      <c r="D58" s="186">
        <v>0</v>
      </c>
      <c r="E58" s="186">
        <v>0</v>
      </c>
      <c r="F58" s="186">
        <v>0</v>
      </c>
      <c r="G58" s="186">
        <v>0</v>
      </c>
      <c r="H58" s="186">
        <v>0</v>
      </c>
      <c r="I58" s="186">
        <v>0</v>
      </c>
      <c r="J58" s="186">
        <v>0</v>
      </c>
      <c r="K58" s="186">
        <v>0</v>
      </c>
      <c r="L58" s="186">
        <v>0</v>
      </c>
      <c r="M58" s="186">
        <v>0</v>
      </c>
      <c r="N58" s="186">
        <v>0</v>
      </c>
      <c r="O58" s="186">
        <v>0</v>
      </c>
      <c r="P58" s="337">
        <f t="shared" si="13"/>
        <v>0</v>
      </c>
      <c r="Q58" s="188"/>
      <c r="U58" s="122"/>
    </row>
    <row r="59" spans="1:21" outlineLevel="3" x14ac:dyDescent="0.35">
      <c r="A59" s="190" t="s">
        <v>151</v>
      </c>
      <c r="B59" s="164"/>
      <c r="C59" s="186">
        <v>0</v>
      </c>
      <c r="D59" s="186">
        <v>0</v>
      </c>
      <c r="E59" s="186">
        <v>0</v>
      </c>
      <c r="F59" s="186">
        <v>0</v>
      </c>
      <c r="G59" s="186">
        <v>0</v>
      </c>
      <c r="H59" s="186">
        <v>0</v>
      </c>
      <c r="I59" s="186">
        <v>0</v>
      </c>
      <c r="J59" s="186">
        <v>0</v>
      </c>
      <c r="K59" s="186">
        <v>0</v>
      </c>
      <c r="L59" s="186">
        <v>0</v>
      </c>
      <c r="M59" s="186">
        <v>0</v>
      </c>
      <c r="N59" s="186">
        <v>0</v>
      </c>
      <c r="O59" s="186">
        <v>0</v>
      </c>
      <c r="P59" s="337">
        <f t="shared" si="13"/>
        <v>0</v>
      </c>
      <c r="Q59" s="191"/>
      <c r="U59" s="122"/>
    </row>
    <row r="60" spans="1:21" outlineLevel="2" x14ac:dyDescent="0.35">
      <c r="A60" s="379" t="s">
        <v>132</v>
      </c>
      <c r="B60" s="380"/>
      <c r="C60" s="338">
        <f>SUM(C53:C59)</f>
        <v>0</v>
      </c>
      <c r="D60" s="338">
        <f t="shared" ref="D60:N60" si="14">SUM(D53:D59)</f>
        <v>0</v>
      </c>
      <c r="E60" s="338">
        <f t="shared" si="14"/>
        <v>0</v>
      </c>
      <c r="F60" s="338">
        <f t="shared" si="14"/>
        <v>0</v>
      </c>
      <c r="G60" s="338">
        <f t="shared" si="14"/>
        <v>0</v>
      </c>
      <c r="H60" s="338">
        <f t="shared" si="14"/>
        <v>0</v>
      </c>
      <c r="I60" s="338">
        <f t="shared" si="14"/>
        <v>0</v>
      </c>
      <c r="J60" s="338">
        <f t="shared" si="14"/>
        <v>0</v>
      </c>
      <c r="K60" s="338">
        <f t="shared" si="14"/>
        <v>0</v>
      </c>
      <c r="L60" s="338">
        <f t="shared" si="14"/>
        <v>0</v>
      </c>
      <c r="M60" s="338">
        <f t="shared" si="14"/>
        <v>0</v>
      </c>
      <c r="N60" s="338">
        <f t="shared" si="14"/>
        <v>0</v>
      </c>
      <c r="O60" s="338">
        <f>SUM(O53:O59)</f>
        <v>0</v>
      </c>
      <c r="P60" s="338">
        <f>SUM(P53:P59)</f>
        <v>0</v>
      </c>
      <c r="R60" s="192"/>
      <c r="U60" s="122"/>
    </row>
    <row r="61" spans="1:21" outlineLevel="1" x14ac:dyDescent="0.35">
      <c r="A61" s="379" t="s">
        <v>138</v>
      </c>
      <c r="B61" s="380"/>
      <c r="C61" s="338">
        <f>+C51+C60</f>
        <v>0</v>
      </c>
      <c r="D61" s="338">
        <f t="shared" ref="D61:P61" si="15">+D51+D60</f>
        <v>0</v>
      </c>
      <c r="E61" s="338">
        <f t="shared" si="15"/>
        <v>0</v>
      </c>
      <c r="F61" s="338">
        <f t="shared" si="15"/>
        <v>0</v>
      </c>
      <c r="G61" s="338">
        <f t="shared" si="15"/>
        <v>0</v>
      </c>
      <c r="H61" s="338">
        <f t="shared" si="15"/>
        <v>0</v>
      </c>
      <c r="I61" s="338">
        <f t="shared" si="15"/>
        <v>0</v>
      </c>
      <c r="J61" s="338">
        <f t="shared" si="15"/>
        <v>0</v>
      </c>
      <c r="K61" s="338">
        <f t="shared" si="15"/>
        <v>0</v>
      </c>
      <c r="L61" s="338">
        <f t="shared" si="15"/>
        <v>0</v>
      </c>
      <c r="M61" s="338">
        <f t="shared" si="15"/>
        <v>0</v>
      </c>
      <c r="N61" s="338">
        <f t="shared" si="15"/>
        <v>0</v>
      </c>
      <c r="O61" s="338">
        <f>+O51+O60</f>
        <v>0</v>
      </c>
      <c r="P61" s="338">
        <f t="shared" si="15"/>
        <v>0</v>
      </c>
      <c r="R61" s="192"/>
      <c r="U61" s="122"/>
    </row>
    <row r="62" spans="1:21" outlineLevel="2" x14ac:dyDescent="0.35">
      <c r="A62" s="359" t="s">
        <v>202</v>
      </c>
      <c r="B62" s="199"/>
      <c r="C62" s="342"/>
      <c r="D62" s="341"/>
      <c r="E62" s="342"/>
      <c r="F62" s="341"/>
      <c r="G62" s="342"/>
      <c r="H62" s="341"/>
      <c r="I62" s="342"/>
      <c r="J62" s="341"/>
      <c r="K62" s="342"/>
      <c r="L62" s="341"/>
      <c r="M62" s="342"/>
      <c r="N62" s="360"/>
      <c r="O62" s="360"/>
      <c r="P62" s="337"/>
      <c r="U62" s="122"/>
    </row>
    <row r="63" spans="1:21" outlineLevel="2" x14ac:dyDescent="0.35">
      <c r="A63" s="157" t="s">
        <v>134</v>
      </c>
      <c r="B63" s="194"/>
      <c r="C63" s="186">
        <v>0</v>
      </c>
      <c r="D63" s="196">
        <v>0</v>
      </c>
      <c r="E63" s="186">
        <v>0</v>
      </c>
      <c r="F63" s="196">
        <v>0</v>
      </c>
      <c r="G63" s="186">
        <v>0</v>
      </c>
      <c r="H63" s="196">
        <v>0</v>
      </c>
      <c r="I63" s="186">
        <v>0</v>
      </c>
      <c r="J63" s="196">
        <v>0</v>
      </c>
      <c r="K63" s="186">
        <v>0</v>
      </c>
      <c r="L63" s="196">
        <v>0</v>
      </c>
      <c r="M63" s="186">
        <v>0</v>
      </c>
      <c r="N63" s="186">
        <v>0</v>
      </c>
      <c r="O63" s="186">
        <v>0</v>
      </c>
      <c r="P63" s="337">
        <f t="shared" ref="P63:P68" si="16">SUM(C63:O63)</f>
        <v>0</v>
      </c>
      <c r="U63" s="122"/>
    </row>
    <row r="64" spans="1:21" outlineLevel="2" x14ac:dyDescent="0.35">
      <c r="A64" s="157" t="s">
        <v>151</v>
      </c>
      <c r="B64" s="194"/>
      <c r="C64" s="186">
        <v>0</v>
      </c>
      <c r="D64" s="196">
        <v>0</v>
      </c>
      <c r="E64" s="186">
        <v>0</v>
      </c>
      <c r="F64" s="196">
        <v>0</v>
      </c>
      <c r="G64" s="186">
        <v>0</v>
      </c>
      <c r="H64" s="196">
        <v>0</v>
      </c>
      <c r="I64" s="186">
        <v>0</v>
      </c>
      <c r="J64" s="196">
        <v>0</v>
      </c>
      <c r="K64" s="186">
        <v>0</v>
      </c>
      <c r="L64" s="196">
        <v>0</v>
      </c>
      <c r="M64" s="186">
        <v>0</v>
      </c>
      <c r="N64" s="197">
        <v>0</v>
      </c>
      <c r="O64" s="197">
        <v>0</v>
      </c>
      <c r="P64" s="337">
        <f t="shared" si="16"/>
        <v>0</v>
      </c>
      <c r="Q64" s="198"/>
      <c r="U64" s="122"/>
    </row>
    <row r="65" spans="1:21" outlineLevel="2" x14ac:dyDescent="0.35">
      <c r="A65" s="157" t="s">
        <v>151</v>
      </c>
      <c r="B65" s="194"/>
      <c r="C65" s="186">
        <v>0</v>
      </c>
      <c r="D65" s="196">
        <v>0</v>
      </c>
      <c r="E65" s="186">
        <v>0</v>
      </c>
      <c r="F65" s="196">
        <v>0</v>
      </c>
      <c r="G65" s="186">
        <v>0</v>
      </c>
      <c r="H65" s="196">
        <v>0</v>
      </c>
      <c r="I65" s="186">
        <v>0</v>
      </c>
      <c r="J65" s="196">
        <v>0</v>
      </c>
      <c r="K65" s="186">
        <v>0</v>
      </c>
      <c r="L65" s="196">
        <v>0</v>
      </c>
      <c r="M65" s="186">
        <v>0</v>
      </c>
      <c r="N65" s="197">
        <v>0</v>
      </c>
      <c r="O65" s="197">
        <v>0</v>
      </c>
      <c r="P65" s="337">
        <f t="shared" si="16"/>
        <v>0</v>
      </c>
      <c r="Q65" s="198"/>
      <c r="U65" s="122"/>
    </row>
    <row r="66" spans="1:21" outlineLevel="2" x14ac:dyDescent="0.35">
      <c r="A66" s="157" t="s">
        <v>151</v>
      </c>
      <c r="B66" s="194"/>
      <c r="C66" s="186">
        <v>0</v>
      </c>
      <c r="D66" s="196">
        <v>0</v>
      </c>
      <c r="E66" s="186">
        <v>0</v>
      </c>
      <c r="F66" s="196">
        <v>0</v>
      </c>
      <c r="G66" s="186">
        <v>0</v>
      </c>
      <c r="H66" s="196">
        <v>0</v>
      </c>
      <c r="I66" s="186">
        <v>0</v>
      </c>
      <c r="J66" s="196">
        <v>0</v>
      </c>
      <c r="K66" s="186">
        <v>0</v>
      </c>
      <c r="L66" s="196">
        <v>0</v>
      </c>
      <c r="M66" s="186">
        <v>0</v>
      </c>
      <c r="N66" s="197">
        <v>0</v>
      </c>
      <c r="O66" s="197">
        <v>0</v>
      </c>
      <c r="P66" s="337">
        <f t="shared" si="16"/>
        <v>0</v>
      </c>
      <c r="Q66" s="198"/>
      <c r="U66" s="122"/>
    </row>
    <row r="67" spans="1:21" outlineLevel="2" x14ac:dyDescent="0.35">
      <c r="A67" s="157" t="s">
        <v>151</v>
      </c>
      <c r="B67" s="194"/>
      <c r="C67" s="186">
        <v>0</v>
      </c>
      <c r="D67" s="196">
        <v>0</v>
      </c>
      <c r="E67" s="186">
        <v>0</v>
      </c>
      <c r="F67" s="196">
        <v>0</v>
      </c>
      <c r="G67" s="186">
        <v>0</v>
      </c>
      <c r="H67" s="196">
        <v>0</v>
      </c>
      <c r="I67" s="186">
        <v>0</v>
      </c>
      <c r="J67" s="196">
        <v>0</v>
      </c>
      <c r="K67" s="186">
        <v>0</v>
      </c>
      <c r="L67" s="196">
        <v>0</v>
      </c>
      <c r="M67" s="186">
        <v>0</v>
      </c>
      <c r="N67" s="197">
        <v>0</v>
      </c>
      <c r="O67" s="197">
        <v>0</v>
      </c>
      <c r="P67" s="337">
        <f t="shared" si="16"/>
        <v>0</v>
      </c>
      <c r="U67" s="122"/>
    </row>
    <row r="68" spans="1:21" outlineLevel="2" x14ac:dyDescent="0.35">
      <c r="A68" s="157" t="s">
        <v>151</v>
      </c>
      <c r="B68" s="194"/>
      <c r="C68" s="186">
        <v>0</v>
      </c>
      <c r="D68" s="196">
        <v>0</v>
      </c>
      <c r="E68" s="186">
        <v>0</v>
      </c>
      <c r="F68" s="196">
        <v>0</v>
      </c>
      <c r="G68" s="186">
        <v>0</v>
      </c>
      <c r="H68" s="196">
        <v>0</v>
      </c>
      <c r="I68" s="186">
        <v>0</v>
      </c>
      <c r="J68" s="196">
        <v>0</v>
      </c>
      <c r="K68" s="186">
        <v>0</v>
      </c>
      <c r="L68" s="196">
        <v>0</v>
      </c>
      <c r="M68" s="186">
        <v>0</v>
      </c>
      <c r="N68" s="197">
        <v>0</v>
      </c>
      <c r="O68" s="197">
        <v>0</v>
      </c>
      <c r="P68" s="337">
        <f t="shared" si="16"/>
        <v>0</v>
      </c>
      <c r="U68" s="122"/>
    </row>
    <row r="69" spans="1:21" s="170" customFormat="1" outlineLevel="1" x14ac:dyDescent="0.35">
      <c r="A69" s="343" t="s">
        <v>210</v>
      </c>
      <c r="B69" s="375"/>
      <c r="C69" s="338">
        <f>SUM(C63:C68)</f>
        <v>0</v>
      </c>
      <c r="D69" s="338">
        <f t="shared" ref="D69:P69" si="17">SUM(D63:D68)</f>
        <v>0</v>
      </c>
      <c r="E69" s="338">
        <f t="shared" si="17"/>
        <v>0</v>
      </c>
      <c r="F69" s="338">
        <f t="shared" si="17"/>
        <v>0</v>
      </c>
      <c r="G69" s="338">
        <f t="shared" si="17"/>
        <v>0</v>
      </c>
      <c r="H69" s="338">
        <f t="shared" si="17"/>
        <v>0</v>
      </c>
      <c r="I69" s="338">
        <f t="shared" si="17"/>
        <v>0</v>
      </c>
      <c r="J69" s="338">
        <f t="shared" si="17"/>
        <v>0</v>
      </c>
      <c r="K69" s="338">
        <f t="shared" si="17"/>
        <v>0</v>
      </c>
      <c r="L69" s="338">
        <f t="shared" si="17"/>
        <v>0</v>
      </c>
      <c r="M69" s="338">
        <f t="shared" si="17"/>
        <v>0</v>
      </c>
      <c r="N69" s="338">
        <f t="shared" si="17"/>
        <v>0</v>
      </c>
      <c r="O69" s="338">
        <f>SUM(O63:O68)</f>
        <v>0</v>
      </c>
      <c r="P69" s="338">
        <f t="shared" si="17"/>
        <v>0</v>
      </c>
      <c r="Q69" s="116"/>
      <c r="S69" s="122"/>
      <c r="T69" s="122"/>
      <c r="U69" s="122"/>
    </row>
    <row r="70" spans="1:21" outlineLevel="2" x14ac:dyDescent="0.35">
      <c r="A70" s="359" t="s">
        <v>135</v>
      </c>
      <c r="B70" s="199"/>
      <c r="C70" s="165"/>
      <c r="D70" s="199"/>
      <c r="E70" s="165"/>
      <c r="F70" s="199"/>
      <c r="G70" s="165"/>
      <c r="H70" s="199"/>
      <c r="I70" s="165"/>
      <c r="J70" s="199"/>
      <c r="K70" s="165"/>
      <c r="L70" s="199"/>
      <c r="M70" s="165"/>
      <c r="N70" s="200"/>
      <c r="O70" s="200"/>
      <c r="P70" s="337"/>
      <c r="U70" s="122"/>
    </row>
    <row r="71" spans="1:21" outlineLevel="2" x14ac:dyDescent="0.35">
      <c r="A71" s="157" t="s">
        <v>153</v>
      </c>
      <c r="B71" s="194"/>
      <c r="C71" s="186">
        <v>0</v>
      </c>
      <c r="D71" s="196">
        <v>0</v>
      </c>
      <c r="E71" s="186">
        <v>0</v>
      </c>
      <c r="F71" s="196">
        <v>0</v>
      </c>
      <c r="G71" s="186">
        <v>0</v>
      </c>
      <c r="H71" s="196">
        <v>0</v>
      </c>
      <c r="I71" s="186">
        <v>0</v>
      </c>
      <c r="J71" s="196">
        <v>0</v>
      </c>
      <c r="K71" s="186">
        <v>0</v>
      </c>
      <c r="L71" s="196">
        <v>0</v>
      </c>
      <c r="M71" s="186">
        <v>0</v>
      </c>
      <c r="N71" s="197">
        <v>0</v>
      </c>
      <c r="O71" s="197">
        <v>0</v>
      </c>
      <c r="P71" s="337">
        <f t="shared" ref="P71:P77" si="18">SUM(C71:O71)</f>
        <v>0</v>
      </c>
      <c r="U71" s="122"/>
    </row>
    <row r="72" spans="1:21" outlineLevel="2" x14ac:dyDescent="0.35">
      <c r="A72" s="157" t="s">
        <v>152</v>
      </c>
      <c r="B72" s="194"/>
      <c r="C72" s="186">
        <v>0</v>
      </c>
      <c r="D72" s="196">
        <v>0</v>
      </c>
      <c r="E72" s="186">
        <v>0</v>
      </c>
      <c r="F72" s="196">
        <v>0</v>
      </c>
      <c r="G72" s="186">
        <v>0</v>
      </c>
      <c r="H72" s="196">
        <v>0</v>
      </c>
      <c r="I72" s="186">
        <v>0</v>
      </c>
      <c r="J72" s="196">
        <v>0</v>
      </c>
      <c r="K72" s="186">
        <v>0</v>
      </c>
      <c r="L72" s="196">
        <v>0</v>
      </c>
      <c r="M72" s="186">
        <v>0</v>
      </c>
      <c r="N72" s="197">
        <v>0</v>
      </c>
      <c r="O72" s="197">
        <v>0</v>
      </c>
      <c r="P72" s="337">
        <f t="shared" si="18"/>
        <v>0</v>
      </c>
      <c r="U72" s="122"/>
    </row>
    <row r="73" spans="1:21" outlineLevel="2" x14ac:dyDescent="0.35">
      <c r="A73" s="157" t="s">
        <v>154</v>
      </c>
      <c r="B73" s="194"/>
      <c r="C73" s="186">
        <v>0</v>
      </c>
      <c r="D73" s="196">
        <v>0</v>
      </c>
      <c r="E73" s="186">
        <v>0</v>
      </c>
      <c r="F73" s="196">
        <v>0</v>
      </c>
      <c r="G73" s="186">
        <v>0</v>
      </c>
      <c r="H73" s="196">
        <v>0</v>
      </c>
      <c r="I73" s="186">
        <v>0</v>
      </c>
      <c r="J73" s="196">
        <v>0</v>
      </c>
      <c r="K73" s="186">
        <v>0</v>
      </c>
      <c r="L73" s="196">
        <v>0</v>
      </c>
      <c r="M73" s="186">
        <v>0</v>
      </c>
      <c r="N73" s="197">
        <v>0</v>
      </c>
      <c r="O73" s="197">
        <v>0</v>
      </c>
      <c r="P73" s="337">
        <f t="shared" si="18"/>
        <v>0</v>
      </c>
      <c r="U73" s="122"/>
    </row>
    <row r="74" spans="1:21" outlineLevel="2" x14ac:dyDescent="0.35">
      <c r="A74" s="157" t="s">
        <v>155</v>
      </c>
      <c r="B74" s="194"/>
      <c r="C74" s="186">
        <v>0</v>
      </c>
      <c r="D74" s="196">
        <v>0</v>
      </c>
      <c r="E74" s="186">
        <v>0</v>
      </c>
      <c r="F74" s="196">
        <v>0</v>
      </c>
      <c r="G74" s="186">
        <v>0</v>
      </c>
      <c r="H74" s="196">
        <v>0</v>
      </c>
      <c r="I74" s="186">
        <v>0</v>
      </c>
      <c r="J74" s="196">
        <v>0</v>
      </c>
      <c r="K74" s="186">
        <v>0</v>
      </c>
      <c r="L74" s="196">
        <v>0</v>
      </c>
      <c r="M74" s="186">
        <v>0</v>
      </c>
      <c r="N74" s="197">
        <v>0</v>
      </c>
      <c r="O74" s="197">
        <v>0</v>
      </c>
      <c r="P74" s="337">
        <f t="shared" si="18"/>
        <v>0</v>
      </c>
      <c r="U74" s="122"/>
    </row>
    <row r="75" spans="1:21" outlineLevel="2" x14ac:dyDescent="0.35">
      <c r="A75" s="157" t="s">
        <v>19</v>
      </c>
      <c r="B75" s="194"/>
      <c r="C75" s="186">
        <v>0</v>
      </c>
      <c r="D75" s="196">
        <v>0</v>
      </c>
      <c r="E75" s="186">
        <v>0</v>
      </c>
      <c r="F75" s="196">
        <v>0</v>
      </c>
      <c r="G75" s="186">
        <v>0</v>
      </c>
      <c r="H75" s="196">
        <v>0</v>
      </c>
      <c r="I75" s="186">
        <v>0</v>
      </c>
      <c r="J75" s="196">
        <v>0</v>
      </c>
      <c r="K75" s="186">
        <v>0</v>
      </c>
      <c r="L75" s="196">
        <v>0</v>
      </c>
      <c r="M75" s="186">
        <v>0</v>
      </c>
      <c r="N75" s="197">
        <v>0</v>
      </c>
      <c r="O75" s="197">
        <v>0</v>
      </c>
      <c r="P75" s="337">
        <f t="shared" si="18"/>
        <v>0</v>
      </c>
      <c r="U75" s="122"/>
    </row>
    <row r="76" spans="1:21" outlineLevel="2" x14ac:dyDescent="0.35">
      <c r="A76" s="157" t="s">
        <v>151</v>
      </c>
      <c r="B76" s="194"/>
      <c r="C76" s="186">
        <v>0</v>
      </c>
      <c r="D76" s="196">
        <v>0</v>
      </c>
      <c r="E76" s="186">
        <v>0</v>
      </c>
      <c r="F76" s="196">
        <v>0</v>
      </c>
      <c r="G76" s="186">
        <v>0</v>
      </c>
      <c r="H76" s="196">
        <v>0</v>
      </c>
      <c r="I76" s="186">
        <v>0</v>
      </c>
      <c r="J76" s="196">
        <v>0</v>
      </c>
      <c r="K76" s="186">
        <v>0</v>
      </c>
      <c r="L76" s="196">
        <v>0</v>
      </c>
      <c r="M76" s="186">
        <v>0</v>
      </c>
      <c r="N76" s="197">
        <v>0</v>
      </c>
      <c r="O76" s="197">
        <v>0</v>
      </c>
      <c r="P76" s="337">
        <f t="shared" si="18"/>
        <v>0</v>
      </c>
      <c r="U76" s="122"/>
    </row>
    <row r="77" spans="1:21" outlineLevel="2" x14ac:dyDescent="0.35">
      <c r="A77" s="157" t="s">
        <v>151</v>
      </c>
      <c r="B77" s="194"/>
      <c r="C77" s="186">
        <v>0</v>
      </c>
      <c r="D77" s="196">
        <v>0</v>
      </c>
      <c r="E77" s="186">
        <v>0</v>
      </c>
      <c r="F77" s="196">
        <v>0</v>
      </c>
      <c r="G77" s="186">
        <v>0</v>
      </c>
      <c r="H77" s="196">
        <v>0</v>
      </c>
      <c r="I77" s="186">
        <v>0</v>
      </c>
      <c r="J77" s="196">
        <v>0</v>
      </c>
      <c r="K77" s="186">
        <v>0</v>
      </c>
      <c r="L77" s="196">
        <v>0</v>
      </c>
      <c r="M77" s="186">
        <v>0</v>
      </c>
      <c r="N77" s="197">
        <v>0</v>
      </c>
      <c r="O77" s="197">
        <v>0</v>
      </c>
      <c r="P77" s="337">
        <f t="shared" si="18"/>
        <v>0</v>
      </c>
      <c r="U77" s="122"/>
    </row>
    <row r="78" spans="1:21" s="170" customFormat="1" outlineLevel="1" x14ac:dyDescent="0.35">
      <c r="A78" s="343" t="s">
        <v>133</v>
      </c>
      <c r="B78" s="375"/>
      <c r="C78" s="338">
        <f t="shared" ref="C78:P78" si="19">SUM(C71:C77)</f>
        <v>0</v>
      </c>
      <c r="D78" s="338">
        <f t="shared" si="19"/>
        <v>0</v>
      </c>
      <c r="E78" s="338">
        <f t="shared" si="19"/>
        <v>0</v>
      </c>
      <c r="F78" s="338">
        <f t="shared" si="19"/>
        <v>0</v>
      </c>
      <c r="G78" s="338">
        <f t="shared" si="19"/>
        <v>0</v>
      </c>
      <c r="H78" s="338">
        <f t="shared" si="19"/>
        <v>0</v>
      </c>
      <c r="I78" s="338">
        <f t="shared" si="19"/>
        <v>0</v>
      </c>
      <c r="J78" s="338">
        <f t="shared" si="19"/>
        <v>0</v>
      </c>
      <c r="K78" s="338">
        <f t="shared" si="19"/>
        <v>0</v>
      </c>
      <c r="L78" s="338">
        <f t="shared" si="19"/>
        <v>0</v>
      </c>
      <c r="M78" s="338">
        <f t="shared" si="19"/>
        <v>0</v>
      </c>
      <c r="N78" s="338">
        <f t="shared" si="19"/>
        <v>0</v>
      </c>
      <c r="O78" s="338">
        <f t="shared" si="19"/>
        <v>0</v>
      </c>
      <c r="P78" s="338">
        <f t="shared" si="19"/>
        <v>0</v>
      </c>
      <c r="Q78" s="116"/>
      <c r="S78" s="122"/>
      <c r="T78" s="122"/>
      <c r="U78" s="122"/>
    </row>
    <row r="79" spans="1:21" outlineLevel="2" x14ac:dyDescent="0.35">
      <c r="A79" s="359" t="s">
        <v>136</v>
      </c>
      <c r="B79" s="199"/>
      <c r="C79" s="342"/>
      <c r="D79" s="341"/>
      <c r="E79" s="342"/>
      <c r="F79" s="341"/>
      <c r="G79" s="342"/>
      <c r="H79" s="341"/>
      <c r="I79" s="342"/>
      <c r="J79" s="341"/>
      <c r="K79" s="342"/>
      <c r="L79" s="341"/>
      <c r="M79" s="342"/>
      <c r="N79" s="360"/>
      <c r="O79" s="360"/>
      <c r="P79" s="337"/>
      <c r="U79" s="122"/>
    </row>
    <row r="80" spans="1:21" outlineLevel="2" x14ac:dyDescent="0.35">
      <c r="A80" s="352" t="s">
        <v>22</v>
      </c>
      <c r="B80" s="194"/>
      <c r="C80" s="165">
        <v>0</v>
      </c>
      <c r="D80" s="199">
        <v>0</v>
      </c>
      <c r="E80" s="165">
        <v>0</v>
      </c>
      <c r="F80" s="199">
        <v>0</v>
      </c>
      <c r="G80" s="165">
        <v>0</v>
      </c>
      <c r="H80" s="199">
        <v>0</v>
      </c>
      <c r="I80" s="165">
        <v>0</v>
      </c>
      <c r="J80" s="199">
        <v>0</v>
      </c>
      <c r="K80" s="165">
        <v>0</v>
      </c>
      <c r="L80" s="199">
        <v>0</v>
      </c>
      <c r="M80" s="165">
        <v>0</v>
      </c>
      <c r="N80" s="200">
        <v>0</v>
      </c>
      <c r="O80" s="200">
        <v>0</v>
      </c>
      <c r="P80" s="337">
        <f t="shared" ref="P80:P88" si="20">SUM(C80:O80)</f>
        <v>0</v>
      </c>
      <c r="U80" s="122"/>
    </row>
    <row r="81" spans="1:21" outlineLevel="2" x14ac:dyDescent="0.35">
      <c r="A81" s="157" t="s">
        <v>185</v>
      </c>
      <c r="B81" s="194"/>
      <c r="C81" s="165">
        <v>0</v>
      </c>
      <c r="D81" s="199">
        <v>0</v>
      </c>
      <c r="E81" s="165">
        <v>0</v>
      </c>
      <c r="F81" s="199">
        <v>0</v>
      </c>
      <c r="G81" s="165">
        <v>0</v>
      </c>
      <c r="H81" s="199">
        <v>0</v>
      </c>
      <c r="I81" s="165">
        <v>0</v>
      </c>
      <c r="J81" s="199">
        <v>0</v>
      </c>
      <c r="K81" s="165">
        <v>0</v>
      </c>
      <c r="L81" s="199">
        <v>0</v>
      </c>
      <c r="M81" s="165">
        <v>0</v>
      </c>
      <c r="N81" s="200">
        <v>0</v>
      </c>
      <c r="O81" s="200">
        <v>0</v>
      </c>
      <c r="P81" s="337">
        <f t="shared" si="20"/>
        <v>0</v>
      </c>
      <c r="U81" s="122"/>
    </row>
    <row r="82" spans="1:21" outlineLevel="2" x14ac:dyDescent="0.35">
      <c r="A82" s="157" t="s">
        <v>141</v>
      </c>
      <c r="B82" s="194"/>
      <c r="C82" s="165">
        <v>0</v>
      </c>
      <c r="D82" s="199">
        <v>0</v>
      </c>
      <c r="E82" s="165">
        <v>0</v>
      </c>
      <c r="F82" s="199">
        <v>0</v>
      </c>
      <c r="G82" s="165">
        <v>0</v>
      </c>
      <c r="H82" s="199">
        <v>0</v>
      </c>
      <c r="I82" s="165">
        <v>0</v>
      </c>
      <c r="J82" s="199">
        <v>0</v>
      </c>
      <c r="K82" s="165">
        <v>0</v>
      </c>
      <c r="L82" s="199">
        <v>0</v>
      </c>
      <c r="M82" s="165">
        <v>0</v>
      </c>
      <c r="N82" s="200">
        <v>0</v>
      </c>
      <c r="O82" s="200">
        <v>0</v>
      </c>
      <c r="P82" s="337">
        <f t="shared" si="20"/>
        <v>0</v>
      </c>
      <c r="U82" s="122"/>
    </row>
    <row r="83" spans="1:21" outlineLevel="2" x14ac:dyDescent="0.35">
      <c r="A83" s="157" t="s">
        <v>141</v>
      </c>
      <c r="B83" s="194"/>
      <c r="C83" s="165">
        <v>0</v>
      </c>
      <c r="D83" s="199">
        <v>0</v>
      </c>
      <c r="E83" s="165">
        <v>0</v>
      </c>
      <c r="F83" s="199">
        <v>0</v>
      </c>
      <c r="G83" s="165">
        <v>0</v>
      </c>
      <c r="H83" s="199">
        <v>0</v>
      </c>
      <c r="I83" s="165">
        <v>0</v>
      </c>
      <c r="J83" s="199">
        <v>0</v>
      </c>
      <c r="K83" s="165">
        <v>0</v>
      </c>
      <c r="L83" s="199">
        <v>0</v>
      </c>
      <c r="M83" s="165">
        <v>0</v>
      </c>
      <c r="N83" s="200">
        <v>0</v>
      </c>
      <c r="O83" s="200">
        <v>0</v>
      </c>
      <c r="P83" s="337">
        <f t="shared" si="20"/>
        <v>0</v>
      </c>
      <c r="U83" s="122"/>
    </row>
    <row r="84" spans="1:21" outlineLevel="2" x14ac:dyDescent="0.35">
      <c r="A84" s="157" t="s">
        <v>141</v>
      </c>
      <c r="B84" s="194"/>
      <c r="C84" s="165">
        <v>0</v>
      </c>
      <c r="D84" s="199">
        <v>0</v>
      </c>
      <c r="E84" s="165">
        <v>0</v>
      </c>
      <c r="F84" s="199">
        <v>0</v>
      </c>
      <c r="G84" s="165">
        <v>0</v>
      </c>
      <c r="H84" s="199">
        <v>0</v>
      </c>
      <c r="I84" s="165">
        <v>0</v>
      </c>
      <c r="J84" s="199">
        <v>0</v>
      </c>
      <c r="K84" s="165">
        <v>0</v>
      </c>
      <c r="L84" s="199">
        <v>0</v>
      </c>
      <c r="M84" s="165">
        <v>0</v>
      </c>
      <c r="N84" s="200">
        <v>0</v>
      </c>
      <c r="O84" s="200">
        <v>0</v>
      </c>
      <c r="P84" s="337">
        <f t="shared" si="20"/>
        <v>0</v>
      </c>
      <c r="U84" s="122"/>
    </row>
    <row r="85" spans="1:21" outlineLevel="2" x14ac:dyDescent="0.35">
      <c r="A85" s="157" t="s">
        <v>141</v>
      </c>
      <c r="B85" s="194"/>
      <c r="C85" s="165">
        <v>0</v>
      </c>
      <c r="D85" s="199">
        <v>0</v>
      </c>
      <c r="E85" s="165">
        <v>0</v>
      </c>
      <c r="F85" s="199">
        <v>0</v>
      </c>
      <c r="G85" s="165">
        <v>0</v>
      </c>
      <c r="H85" s="199">
        <v>0</v>
      </c>
      <c r="I85" s="165">
        <v>0</v>
      </c>
      <c r="J85" s="199">
        <v>0</v>
      </c>
      <c r="K85" s="165">
        <v>0</v>
      </c>
      <c r="L85" s="199">
        <v>0</v>
      </c>
      <c r="M85" s="165">
        <v>0</v>
      </c>
      <c r="N85" s="200">
        <v>0</v>
      </c>
      <c r="O85" s="200">
        <v>0</v>
      </c>
      <c r="P85" s="337">
        <f t="shared" si="20"/>
        <v>0</v>
      </c>
      <c r="U85" s="122"/>
    </row>
    <row r="86" spans="1:21" outlineLevel="2" x14ac:dyDescent="0.35">
      <c r="A86" s="157" t="s">
        <v>141</v>
      </c>
      <c r="B86" s="194"/>
      <c r="C86" s="165">
        <v>0</v>
      </c>
      <c r="D86" s="199">
        <v>0</v>
      </c>
      <c r="E86" s="165">
        <v>0</v>
      </c>
      <c r="F86" s="199">
        <v>0</v>
      </c>
      <c r="G86" s="165">
        <v>0</v>
      </c>
      <c r="H86" s="199">
        <v>0</v>
      </c>
      <c r="I86" s="165">
        <v>0</v>
      </c>
      <c r="J86" s="199">
        <v>0</v>
      </c>
      <c r="K86" s="165">
        <v>0</v>
      </c>
      <c r="L86" s="199">
        <v>0</v>
      </c>
      <c r="M86" s="165">
        <v>0</v>
      </c>
      <c r="N86" s="200">
        <v>0</v>
      </c>
      <c r="O86" s="200">
        <v>0</v>
      </c>
      <c r="P86" s="337">
        <f t="shared" si="20"/>
        <v>0</v>
      </c>
      <c r="Q86" s="198"/>
      <c r="U86" s="122"/>
    </row>
    <row r="87" spans="1:21" outlineLevel="2" x14ac:dyDescent="0.35">
      <c r="A87" s="157" t="s">
        <v>141</v>
      </c>
      <c r="B87" s="194"/>
      <c r="C87" s="165">
        <v>0</v>
      </c>
      <c r="D87" s="199">
        <v>0</v>
      </c>
      <c r="E87" s="165">
        <v>0</v>
      </c>
      <c r="F87" s="199">
        <v>0</v>
      </c>
      <c r="G87" s="165">
        <v>0</v>
      </c>
      <c r="H87" s="199">
        <v>0</v>
      </c>
      <c r="I87" s="165">
        <v>0</v>
      </c>
      <c r="J87" s="199">
        <v>0</v>
      </c>
      <c r="K87" s="165">
        <v>0</v>
      </c>
      <c r="L87" s="199">
        <v>0</v>
      </c>
      <c r="M87" s="165">
        <v>0</v>
      </c>
      <c r="N87" s="200">
        <v>0</v>
      </c>
      <c r="O87" s="200">
        <v>0</v>
      </c>
      <c r="P87" s="337">
        <f t="shared" si="20"/>
        <v>0</v>
      </c>
      <c r="Q87" s="198"/>
    </row>
    <row r="88" spans="1:21" outlineLevel="2" x14ac:dyDescent="0.35">
      <c r="A88" s="157" t="s">
        <v>141</v>
      </c>
      <c r="B88" s="194"/>
      <c r="C88" s="201">
        <v>0</v>
      </c>
      <c r="D88" s="202">
        <v>0</v>
      </c>
      <c r="E88" s="201">
        <v>0</v>
      </c>
      <c r="F88" s="202">
        <v>0</v>
      </c>
      <c r="G88" s="201">
        <v>0</v>
      </c>
      <c r="H88" s="202">
        <v>0</v>
      </c>
      <c r="I88" s="201">
        <v>0</v>
      </c>
      <c r="J88" s="202">
        <v>0</v>
      </c>
      <c r="K88" s="201">
        <v>0</v>
      </c>
      <c r="L88" s="202">
        <v>0</v>
      </c>
      <c r="M88" s="201">
        <v>0</v>
      </c>
      <c r="N88" s="203">
        <v>0</v>
      </c>
      <c r="O88" s="203">
        <v>0</v>
      </c>
      <c r="P88" s="337">
        <f t="shared" si="20"/>
        <v>0</v>
      </c>
      <c r="R88" s="204"/>
    </row>
    <row r="89" spans="1:21" outlineLevel="1" x14ac:dyDescent="0.35">
      <c r="A89" s="379" t="s">
        <v>137</v>
      </c>
      <c r="B89" s="380"/>
      <c r="C89" s="375">
        <f t="shared" ref="C89:P89" si="21">SUM(C80:C88)</f>
        <v>0</v>
      </c>
      <c r="D89" s="375">
        <f t="shared" si="21"/>
        <v>0</v>
      </c>
      <c r="E89" s="375">
        <f t="shared" si="21"/>
        <v>0</v>
      </c>
      <c r="F89" s="375">
        <f t="shared" si="21"/>
        <v>0</v>
      </c>
      <c r="G89" s="375">
        <f t="shared" si="21"/>
        <v>0</v>
      </c>
      <c r="H89" s="375">
        <f t="shared" si="21"/>
        <v>0</v>
      </c>
      <c r="I89" s="375">
        <f t="shared" si="21"/>
        <v>0</v>
      </c>
      <c r="J89" s="375">
        <f t="shared" si="21"/>
        <v>0</v>
      </c>
      <c r="K89" s="375">
        <f t="shared" si="21"/>
        <v>0</v>
      </c>
      <c r="L89" s="375">
        <f t="shared" si="21"/>
        <v>0</v>
      </c>
      <c r="M89" s="375">
        <f t="shared" si="21"/>
        <v>0</v>
      </c>
      <c r="N89" s="375">
        <f t="shared" si="21"/>
        <v>0</v>
      </c>
      <c r="O89" s="375">
        <f t="shared" si="21"/>
        <v>0</v>
      </c>
      <c r="P89" s="338">
        <f t="shared" si="21"/>
        <v>0</v>
      </c>
      <c r="Q89" s="116"/>
      <c r="R89" s="205"/>
    </row>
    <row r="90" spans="1:21" s="178" customFormat="1" ht="22.5" customHeight="1" x14ac:dyDescent="0.45">
      <c r="A90" s="372" t="s">
        <v>163</v>
      </c>
      <c r="B90" s="381"/>
      <c r="C90" s="348">
        <f t="shared" ref="C90:P90" si="22">+C61+C89+C69+C78</f>
        <v>0</v>
      </c>
      <c r="D90" s="348">
        <f t="shared" si="22"/>
        <v>0</v>
      </c>
      <c r="E90" s="348">
        <f t="shared" si="22"/>
        <v>0</v>
      </c>
      <c r="F90" s="348">
        <f t="shared" si="22"/>
        <v>0</v>
      </c>
      <c r="G90" s="348">
        <f t="shared" si="22"/>
        <v>0</v>
      </c>
      <c r="H90" s="348">
        <f t="shared" si="22"/>
        <v>0</v>
      </c>
      <c r="I90" s="348">
        <f t="shared" si="22"/>
        <v>0</v>
      </c>
      <c r="J90" s="348">
        <f t="shared" si="22"/>
        <v>0</v>
      </c>
      <c r="K90" s="348">
        <f t="shared" si="22"/>
        <v>0</v>
      </c>
      <c r="L90" s="348">
        <f t="shared" si="22"/>
        <v>0</v>
      </c>
      <c r="M90" s="348">
        <f t="shared" si="22"/>
        <v>0</v>
      </c>
      <c r="N90" s="348">
        <f t="shared" si="22"/>
        <v>0</v>
      </c>
      <c r="O90" s="348">
        <f t="shared" si="22"/>
        <v>0</v>
      </c>
      <c r="P90" s="348">
        <f t="shared" si="22"/>
        <v>0</v>
      </c>
      <c r="Q90" s="207"/>
      <c r="S90" s="179"/>
      <c r="T90" s="179"/>
    </row>
    <row r="91" spans="1:21" s="210" customFormat="1" ht="22.5" customHeight="1" thickBot="1" x14ac:dyDescent="0.5">
      <c r="A91" s="382" t="s">
        <v>189</v>
      </c>
      <c r="B91" s="383"/>
      <c r="C91" s="384">
        <f t="shared" ref="C91:P91" si="23">+C40-C90</f>
        <v>0</v>
      </c>
      <c r="D91" s="384">
        <f t="shared" si="23"/>
        <v>0</v>
      </c>
      <c r="E91" s="384">
        <f t="shared" si="23"/>
        <v>0</v>
      </c>
      <c r="F91" s="384">
        <f t="shared" si="23"/>
        <v>0</v>
      </c>
      <c r="G91" s="384">
        <f t="shared" si="23"/>
        <v>0</v>
      </c>
      <c r="H91" s="384">
        <f t="shared" si="23"/>
        <v>0</v>
      </c>
      <c r="I91" s="384">
        <f t="shared" si="23"/>
        <v>0</v>
      </c>
      <c r="J91" s="384">
        <f t="shared" si="23"/>
        <v>0</v>
      </c>
      <c r="K91" s="384">
        <f t="shared" si="23"/>
        <v>0</v>
      </c>
      <c r="L91" s="384">
        <f t="shared" si="23"/>
        <v>0</v>
      </c>
      <c r="M91" s="384">
        <f t="shared" si="23"/>
        <v>0</v>
      </c>
      <c r="N91" s="384">
        <f t="shared" si="23"/>
        <v>0</v>
      </c>
      <c r="O91" s="384">
        <f t="shared" si="23"/>
        <v>0</v>
      </c>
      <c r="P91" s="384">
        <f t="shared" si="23"/>
        <v>0</v>
      </c>
      <c r="Q91" s="209"/>
      <c r="S91" s="211"/>
      <c r="T91" s="211"/>
    </row>
    <row r="92" spans="1:21" s="210" customFormat="1" ht="22.5" customHeight="1" thickTop="1" thickBot="1" x14ac:dyDescent="0.5">
      <c r="A92" s="376" t="s">
        <v>258</v>
      </c>
      <c r="B92" s="377"/>
      <c r="C92" s="364">
        <f t="shared" ref="C92:P92" si="24">+C5+C91</f>
        <v>0</v>
      </c>
      <c r="D92" s="364">
        <f t="shared" si="24"/>
        <v>0</v>
      </c>
      <c r="E92" s="364">
        <f t="shared" si="24"/>
        <v>0</v>
      </c>
      <c r="F92" s="364">
        <f t="shared" si="24"/>
        <v>0</v>
      </c>
      <c r="G92" s="364">
        <f t="shared" si="24"/>
        <v>0</v>
      </c>
      <c r="H92" s="364">
        <f t="shared" si="24"/>
        <v>0</v>
      </c>
      <c r="I92" s="364">
        <f t="shared" si="24"/>
        <v>0</v>
      </c>
      <c r="J92" s="364">
        <f t="shared" si="24"/>
        <v>0</v>
      </c>
      <c r="K92" s="364">
        <f t="shared" si="24"/>
        <v>0</v>
      </c>
      <c r="L92" s="364">
        <f t="shared" si="24"/>
        <v>0</v>
      </c>
      <c r="M92" s="364">
        <f t="shared" si="24"/>
        <v>0</v>
      </c>
      <c r="N92" s="364">
        <f t="shared" si="24"/>
        <v>0</v>
      </c>
      <c r="O92" s="364">
        <f t="shared" si="24"/>
        <v>0</v>
      </c>
      <c r="P92" s="378">
        <f t="shared" si="24"/>
        <v>0</v>
      </c>
      <c r="Q92" s="209"/>
      <c r="S92" s="211"/>
      <c r="T92" s="211"/>
    </row>
    <row r="93" spans="1:21" s="210" customFormat="1" ht="15" customHeight="1" thickTop="1" x14ac:dyDescent="0.45">
      <c r="A93" s="213"/>
      <c r="B93" s="396"/>
      <c r="C93" s="181"/>
      <c r="D93" s="181"/>
      <c r="E93" s="181"/>
      <c r="F93" s="181"/>
      <c r="G93" s="181"/>
      <c r="H93" s="181"/>
      <c r="I93" s="181"/>
      <c r="J93" s="181"/>
      <c r="K93" s="181"/>
      <c r="L93" s="181"/>
      <c r="M93" s="181"/>
      <c r="N93" s="181"/>
      <c r="O93" s="181"/>
      <c r="P93" s="181"/>
      <c r="Q93" s="209"/>
      <c r="S93" s="211"/>
      <c r="T93" s="211"/>
    </row>
    <row r="94" spans="1:21" outlineLevel="1" x14ac:dyDescent="0.35">
      <c r="A94" s="216" t="s">
        <v>259</v>
      </c>
      <c r="B94" s="217"/>
      <c r="C94" s="218"/>
      <c r="D94" s="218"/>
      <c r="E94" s="218"/>
      <c r="F94" s="218"/>
      <c r="G94" s="218"/>
      <c r="H94" s="218"/>
      <c r="I94" s="218"/>
      <c r="J94" s="218"/>
      <c r="K94" s="218"/>
      <c r="L94" s="218"/>
      <c r="M94" s="218"/>
      <c r="N94" s="218"/>
      <c r="O94" s="218"/>
      <c r="P94" s="349"/>
      <c r="Q94" s="220"/>
    </row>
    <row r="95" spans="1:21" outlineLevel="1" x14ac:dyDescent="0.35">
      <c r="A95" s="157" t="s">
        <v>164</v>
      </c>
      <c r="B95" s="194"/>
      <c r="C95" s="165">
        <v>0</v>
      </c>
      <c r="D95" s="199">
        <v>0</v>
      </c>
      <c r="E95" s="165">
        <v>0</v>
      </c>
      <c r="F95" s="199">
        <v>0</v>
      </c>
      <c r="G95" s="165">
        <v>0</v>
      </c>
      <c r="H95" s="199">
        <v>0</v>
      </c>
      <c r="I95" s="165">
        <v>0</v>
      </c>
      <c r="J95" s="199">
        <v>0</v>
      </c>
      <c r="K95" s="165">
        <v>0</v>
      </c>
      <c r="L95" s="199">
        <v>0</v>
      </c>
      <c r="M95" s="165">
        <v>0</v>
      </c>
      <c r="N95" s="200">
        <v>0</v>
      </c>
      <c r="O95" s="200">
        <v>0</v>
      </c>
      <c r="P95" s="337">
        <f>SUM(C95:O95)</f>
        <v>0</v>
      </c>
      <c r="Q95" s="220"/>
    </row>
    <row r="96" spans="1:21" outlineLevel="1" x14ac:dyDescent="0.35">
      <c r="A96" s="157" t="s">
        <v>166</v>
      </c>
      <c r="B96" s="194"/>
      <c r="C96" s="165">
        <v>0</v>
      </c>
      <c r="D96" s="199">
        <v>0</v>
      </c>
      <c r="E96" s="165">
        <v>0</v>
      </c>
      <c r="F96" s="199">
        <v>0</v>
      </c>
      <c r="G96" s="165">
        <v>0</v>
      </c>
      <c r="H96" s="199">
        <v>0</v>
      </c>
      <c r="I96" s="165">
        <v>0</v>
      </c>
      <c r="J96" s="199">
        <v>0</v>
      </c>
      <c r="K96" s="165">
        <v>0</v>
      </c>
      <c r="L96" s="199">
        <v>0</v>
      </c>
      <c r="M96" s="165">
        <v>0</v>
      </c>
      <c r="N96" s="200">
        <v>0</v>
      </c>
      <c r="O96" s="200">
        <v>0</v>
      </c>
      <c r="P96" s="337">
        <f>SUM(C96:O96)</f>
        <v>0</v>
      </c>
      <c r="Q96" s="220"/>
    </row>
    <row r="97" spans="1:21" s="178" customFormat="1" ht="22.5" customHeight="1" x14ac:dyDescent="0.45">
      <c r="A97" s="372" t="s">
        <v>260</v>
      </c>
      <c r="B97" s="373"/>
      <c r="C97" s="348">
        <f>+C95-C96</f>
        <v>0</v>
      </c>
      <c r="D97" s="348">
        <f t="shared" ref="D97:P97" si="25">+D95-D96</f>
        <v>0</v>
      </c>
      <c r="E97" s="348">
        <f t="shared" si="25"/>
        <v>0</v>
      </c>
      <c r="F97" s="348">
        <f t="shared" si="25"/>
        <v>0</v>
      </c>
      <c r="G97" s="348">
        <f t="shared" si="25"/>
        <v>0</v>
      </c>
      <c r="H97" s="348">
        <f t="shared" si="25"/>
        <v>0</v>
      </c>
      <c r="I97" s="348">
        <f t="shared" si="25"/>
        <v>0</v>
      </c>
      <c r="J97" s="348">
        <f t="shared" si="25"/>
        <v>0</v>
      </c>
      <c r="K97" s="348">
        <f t="shared" si="25"/>
        <v>0</v>
      </c>
      <c r="L97" s="348">
        <f t="shared" si="25"/>
        <v>0</v>
      </c>
      <c r="M97" s="348">
        <f t="shared" si="25"/>
        <v>0</v>
      </c>
      <c r="N97" s="348">
        <f t="shared" si="25"/>
        <v>0</v>
      </c>
      <c r="O97" s="348">
        <f>+O95-O96</f>
        <v>0</v>
      </c>
      <c r="P97" s="348">
        <f t="shared" si="25"/>
        <v>0</v>
      </c>
      <c r="Q97" s="207"/>
      <c r="S97" s="179"/>
      <c r="T97" s="179"/>
    </row>
    <row r="98" spans="1:21" s="178" customFormat="1" ht="15" customHeight="1" x14ac:dyDescent="0.45">
      <c r="A98" s="221"/>
      <c r="B98" s="397"/>
      <c r="C98" s="181"/>
      <c r="D98" s="181"/>
      <c r="E98" s="181"/>
      <c r="F98" s="181"/>
      <c r="G98" s="181"/>
      <c r="H98" s="181"/>
      <c r="I98" s="181"/>
      <c r="J98" s="181"/>
      <c r="K98" s="181"/>
      <c r="L98" s="181"/>
      <c r="M98" s="181"/>
      <c r="N98" s="181"/>
      <c r="O98" s="181"/>
      <c r="P98" s="374"/>
      <c r="Q98" s="207"/>
      <c r="S98" s="179"/>
      <c r="T98" s="179"/>
    </row>
    <row r="99" spans="1:21" outlineLevel="1" x14ac:dyDescent="0.35">
      <c r="A99" s="216" t="s">
        <v>203</v>
      </c>
      <c r="B99" s="224"/>
      <c r="C99" s="218"/>
      <c r="D99" s="225"/>
      <c r="E99" s="218"/>
      <c r="F99" s="225"/>
      <c r="G99" s="218"/>
      <c r="H99" s="225"/>
      <c r="I99" s="218"/>
      <c r="J99" s="225"/>
      <c r="K99" s="218"/>
      <c r="L99" s="225"/>
      <c r="M99" s="218"/>
      <c r="N99" s="226"/>
      <c r="O99" s="226"/>
      <c r="P99" s="336"/>
      <c r="Q99" s="220"/>
    </row>
    <row r="100" spans="1:21" outlineLevel="1" x14ac:dyDescent="0.35">
      <c r="A100" s="157" t="s">
        <v>161</v>
      </c>
      <c r="B100" s="194"/>
      <c r="C100" s="165">
        <v>0</v>
      </c>
      <c r="D100" s="199">
        <v>0</v>
      </c>
      <c r="E100" s="165">
        <v>0</v>
      </c>
      <c r="F100" s="199">
        <v>0</v>
      </c>
      <c r="G100" s="165">
        <v>0</v>
      </c>
      <c r="H100" s="199">
        <v>0</v>
      </c>
      <c r="I100" s="165">
        <v>0</v>
      </c>
      <c r="J100" s="199">
        <v>0</v>
      </c>
      <c r="K100" s="165">
        <v>0</v>
      </c>
      <c r="L100" s="199">
        <v>0</v>
      </c>
      <c r="M100" s="165">
        <v>0</v>
      </c>
      <c r="N100" s="200">
        <v>0</v>
      </c>
      <c r="O100" s="200">
        <v>0</v>
      </c>
      <c r="P100" s="337">
        <f>SUM(C100:O100)</f>
        <v>0</v>
      </c>
      <c r="Q100" s="198"/>
      <c r="U100" s="122"/>
    </row>
    <row r="101" spans="1:21" outlineLevel="1" x14ac:dyDescent="0.35">
      <c r="A101" s="157" t="s">
        <v>215</v>
      </c>
      <c r="B101" s="194"/>
      <c r="C101" s="165">
        <v>0</v>
      </c>
      <c r="D101" s="199">
        <v>0</v>
      </c>
      <c r="E101" s="165">
        <v>0</v>
      </c>
      <c r="F101" s="199">
        <v>0</v>
      </c>
      <c r="G101" s="165">
        <v>0</v>
      </c>
      <c r="H101" s="199">
        <v>0</v>
      </c>
      <c r="I101" s="165">
        <v>0</v>
      </c>
      <c r="J101" s="199">
        <v>0</v>
      </c>
      <c r="K101" s="165">
        <v>0</v>
      </c>
      <c r="L101" s="199">
        <v>0</v>
      </c>
      <c r="M101" s="165">
        <v>0</v>
      </c>
      <c r="N101" s="200">
        <v>0</v>
      </c>
      <c r="O101" s="200">
        <v>0</v>
      </c>
      <c r="P101" s="337">
        <f>SUM(C101:O101)</f>
        <v>0</v>
      </c>
      <c r="Q101" s="198"/>
      <c r="U101" s="122"/>
    </row>
    <row r="102" spans="1:21" outlineLevel="1" x14ac:dyDescent="0.35">
      <c r="A102" s="216" t="s">
        <v>204</v>
      </c>
      <c r="B102" s="194"/>
      <c r="C102" s="228"/>
      <c r="D102" s="229"/>
      <c r="E102" s="228"/>
      <c r="F102" s="230"/>
      <c r="G102" s="228"/>
      <c r="H102" s="229"/>
      <c r="I102" s="229"/>
      <c r="J102" s="229"/>
      <c r="K102" s="229"/>
      <c r="L102" s="229"/>
      <c r="M102" s="229"/>
      <c r="N102" s="229"/>
      <c r="O102" s="229"/>
      <c r="P102" s="375"/>
      <c r="Q102" s="220"/>
    </row>
    <row r="103" spans="1:21" outlineLevel="1" x14ac:dyDescent="0.35">
      <c r="A103" s="157" t="s">
        <v>162</v>
      </c>
      <c r="B103" s="194"/>
      <c r="C103" s="165">
        <v>0</v>
      </c>
      <c r="D103" s="200">
        <v>0</v>
      </c>
      <c r="E103" s="165">
        <v>0</v>
      </c>
      <c r="F103" s="231">
        <v>0</v>
      </c>
      <c r="G103" s="165">
        <v>0</v>
      </c>
      <c r="H103" s="200">
        <v>0</v>
      </c>
      <c r="I103" s="200">
        <v>0</v>
      </c>
      <c r="J103" s="200">
        <v>0</v>
      </c>
      <c r="K103" s="200">
        <v>0</v>
      </c>
      <c r="L103" s="200">
        <v>0</v>
      </c>
      <c r="M103" s="200">
        <v>0</v>
      </c>
      <c r="N103" s="200">
        <v>0</v>
      </c>
      <c r="O103" s="200">
        <v>0</v>
      </c>
      <c r="P103" s="337">
        <f>SUM(C103:O103)</f>
        <v>0</v>
      </c>
      <c r="Q103" s="198"/>
      <c r="U103" s="122"/>
    </row>
    <row r="104" spans="1:21" outlineLevel="1" x14ac:dyDescent="0.35">
      <c r="A104" s="157" t="s">
        <v>216</v>
      </c>
      <c r="B104" s="194"/>
      <c r="C104" s="201">
        <v>0</v>
      </c>
      <c r="D104" s="200">
        <v>0</v>
      </c>
      <c r="E104" s="165">
        <v>0</v>
      </c>
      <c r="F104" s="231">
        <v>0</v>
      </c>
      <c r="G104" s="201">
        <v>0</v>
      </c>
      <c r="H104" s="200">
        <v>0</v>
      </c>
      <c r="I104" s="200">
        <v>0</v>
      </c>
      <c r="J104" s="200">
        <v>0</v>
      </c>
      <c r="K104" s="200">
        <v>0</v>
      </c>
      <c r="L104" s="200">
        <v>0</v>
      </c>
      <c r="M104" s="200">
        <v>0</v>
      </c>
      <c r="N104" s="200">
        <v>0</v>
      </c>
      <c r="O104" s="200">
        <v>0</v>
      </c>
      <c r="P104" s="337">
        <f>SUM(C104:O104)</f>
        <v>0</v>
      </c>
      <c r="Q104" s="198"/>
      <c r="U104" s="122"/>
    </row>
    <row r="105" spans="1:21" s="210" customFormat="1" ht="22.5" customHeight="1" x14ac:dyDescent="0.45">
      <c r="A105" s="368" t="s">
        <v>206</v>
      </c>
      <c r="B105" s="369"/>
      <c r="C105" s="370">
        <f>+C100+C101-C103-C104</f>
        <v>0</v>
      </c>
      <c r="D105" s="348">
        <f t="shared" ref="D105:P105" si="26">+D100+D101-D103-D104</f>
        <v>0</v>
      </c>
      <c r="E105" s="348">
        <f t="shared" si="26"/>
        <v>0</v>
      </c>
      <c r="F105" s="348">
        <f t="shared" si="26"/>
        <v>0</v>
      </c>
      <c r="G105" s="371">
        <f t="shared" si="26"/>
        <v>0</v>
      </c>
      <c r="H105" s="348">
        <f t="shared" si="26"/>
        <v>0</v>
      </c>
      <c r="I105" s="370">
        <f t="shared" si="26"/>
        <v>0</v>
      </c>
      <c r="J105" s="370">
        <f t="shared" si="26"/>
        <v>0</v>
      </c>
      <c r="K105" s="370">
        <f t="shared" si="26"/>
        <v>0</v>
      </c>
      <c r="L105" s="370">
        <f t="shared" si="26"/>
        <v>0</v>
      </c>
      <c r="M105" s="370">
        <f t="shared" si="26"/>
        <v>0</v>
      </c>
      <c r="N105" s="370">
        <f t="shared" si="26"/>
        <v>0</v>
      </c>
      <c r="O105" s="370">
        <f>+O100+O101-O103-O104</f>
        <v>0</v>
      </c>
      <c r="P105" s="348">
        <f t="shared" si="26"/>
        <v>0</v>
      </c>
      <c r="Q105" s="209"/>
      <c r="S105" s="211"/>
      <c r="T105" s="211"/>
    </row>
    <row r="106" spans="1:21" s="210" customFormat="1" ht="15" customHeight="1" thickBot="1" x14ac:dyDescent="0.5">
      <c r="A106" s="233"/>
      <c r="B106" s="397"/>
      <c r="C106" s="234"/>
      <c r="D106" s="234"/>
      <c r="E106" s="234"/>
      <c r="F106" s="234"/>
      <c r="G106" s="234"/>
      <c r="H106" s="234"/>
      <c r="I106" s="234"/>
      <c r="J106" s="234"/>
      <c r="K106" s="234"/>
      <c r="L106" s="234"/>
      <c r="M106" s="234"/>
      <c r="N106" s="234"/>
      <c r="O106" s="234"/>
      <c r="P106" s="234"/>
      <c r="Q106" s="209"/>
      <c r="S106" s="211"/>
      <c r="T106" s="211"/>
    </row>
    <row r="107" spans="1:21" s="210" customFormat="1" ht="22.5" customHeight="1" thickTop="1" thickBot="1" x14ac:dyDescent="0.5">
      <c r="A107" s="361" t="s">
        <v>251</v>
      </c>
      <c r="B107" s="362"/>
      <c r="C107" s="363">
        <f t="shared" ref="C107:O107" si="27">+C6+C91+C101-C104</f>
        <v>0</v>
      </c>
      <c r="D107" s="364">
        <f t="shared" si="27"/>
        <v>0</v>
      </c>
      <c r="E107" s="364">
        <f t="shared" si="27"/>
        <v>0</v>
      </c>
      <c r="F107" s="364">
        <f t="shared" si="27"/>
        <v>0</v>
      </c>
      <c r="G107" s="365">
        <f t="shared" si="27"/>
        <v>0</v>
      </c>
      <c r="H107" s="364">
        <f t="shared" si="27"/>
        <v>0</v>
      </c>
      <c r="I107" s="366">
        <f t="shared" si="27"/>
        <v>0</v>
      </c>
      <c r="J107" s="366">
        <f t="shared" si="27"/>
        <v>0</v>
      </c>
      <c r="K107" s="366">
        <f t="shared" si="27"/>
        <v>0</v>
      </c>
      <c r="L107" s="366">
        <f t="shared" si="27"/>
        <v>0</v>
      </c>
      <c r="M107" s="366">
        <f t="shared" si="27"/>
        <v>0</v>
      </c>
      <c r="N107" s="366">
        <f t="shared" si="27"/>
        <v>0</v>
      </c>
      <c r="O107" s="366">
        <f t="shared" si="27"/>
        <v>0</v>
      </c>
      <c r="P107" s="367">
        <f>+P92+P101-P104</f>
        <v>0</v>
      </c>
      <c r="Q107" s="209"/>
      <c r="S107" s="211"/>
      <c r="T107" s="211"/>
    </row>
    <row r="108" spans="1:21" ht="15" customHeight="1" thickTop="1" thickBot="1" x14ac:dyDescent="0.4">
      <c r="B108" s="398"/>
      <c r="C108" s="122"/>
      <c r="D108" s="122"/>
      <c r="E108" s="122"/>
      <c r="F108" s="122"/>
      <c r="G108" s="122"/>
      <c r="H108" s="122"/>
      <c r="I108" s="122"/>
      <c r="J108" s="122"/>
      <c r="K108" s="122"/>
      <c r="L108" s="122"/>
      <c r="M108" s="122"/>
      <c r="N108" s="122"/>
      <c r="O108" s="122"/>
      <c r="P108" s="122"/>
    </row>
    <row r="109" spans="1:21" s="210" customFormat="1" ht="22.5" customHeight="1" thickTop="1" thickBot="1" x14ac:dyDescent="0.5">
      <c r="A109" s="238" t="s">
        <v>205</v>
      </c>
      <c r="B109" s="239"/>
      <c r="C109" s="240">
        <f t="shared" ref="C109:P109" si="28">+C4+C91+C97+C105</f>
        <v>0</v>
      </c>
      <c r="D109" s="241">
        <f t="shared" si="28"/>
        <v>0</v>
      </c>
      <c r="E109" s="241">
        <f t="shared" si="28"/>
        <v>0</v>
      </c>
      <c r="F109" s="241">
        <f t="shared" si="28"/>
        <v>0</v>
      </c>
      <c r="G109" s="242">
        <f t="shared" si="28"/>
        <v>0</v>
      </c>
      <c r="H109" s="241">
        <f t="shared" si="28"/>
        <v>0</v>
      </c>
      <c r="I109" s="241">
        <f t="shared" si="28"/>
        <v>0</v>
      </c>
      <c r="J109" s="243">
        <f t="shared" si="28"/>
        <v>0</v>
      </c>
      <c r="K109" s="240">
        <f t="shared" si="28"/>
        <v>0</v>
      </c>
      <c r="L109" s="240">
        <f t="shared" si="28"/>
        <v>0</v>
      </c>
      <c r="M109" s="240">
        <f t="shared" si="28"/>
        <v>0</v>
      </c>
      <c r="N109" s="240">
        <f t="shared" si="28"/>
        <v>0</v>
      </c>
      <c r="O109" s="240">
        <f t="shared" si="28"/>
        <v>0</v>
      </c>
      <c r="P109" s="244">
        <f t="shared" si="28"/>
        <v>0</v>
      </c>
      <c r="Q109" s="209"/>
      <c r="S109" s="211"/>
      <c r="T109" s="211"/>
    </row>
    <row r="110" spans="1:21" ht="15" thickTop="1" x14ac:dyDescent="0.35">
      <c r="G110" s="204"/>
      <c r="O110" s="247"/>
      <c r="P110" s="247"/>
    </row>
    <row r="111" spans="1:21" x14ac:dyDescent="0.35">
      <c r="A111" s="248"/>
      <c r="O111" s="247"/>
      <c r="P111" s="247"/>
    </row>
    <row r="112" spans="1:21" x14ac:dyDescent="0.35">
      <c r="O112" s="247"/>
      <c r="P112" s="247"/>
    </row>
    <row r="113" spans="1:20" s="170" customFormat="1" x14ac:dyDescent="0.35">
      <c r="A113" s="124"/>
      <c r="B113" s="124"/>
      <c r="C113" s="124"/>
      <c r="D113" s="124"/>
      <c r="E113" s="124"/>
      <c r="F113" s="124"/>
      <c r="G113" s="124"/>
      <c r="H113" s="124"/>
      <c r="I113" s="124"/>
      <c r="J113" s="124"/>
      <c r="K113" s="124"/>
      <c r="L113" s="124"/>
      <c r="M113" s="124"/>
      <c r="N113" s="124"/>
      <c r="O113" s="247"/>
      <c r="P113" s="247"/>
      <c r="Q113" s="116"/>
      <c r="S113" s="123"/>
      <c r="T113" s="123"/>
    </row>
    <row r="114" spans="1:20" s="170" customFormat="1" x14ac:dyDescent="0.35">
      <c r="A114" s="124"/>
      <c r="B114" s="124"/>
      <c r="C114" s="124"/>
      <c r="D114" s="124"/>
      <c r="E114" s="124"/>
      <c r="F114" s="124"/>
      <c r="G114" s="124"/>
      <c r="H114" s="124"/>
      <c r="I114" s="124"/>
      <c r="J114" s="124"/>
      <c r="K114" s="124"/>
      <c r="L114" s="124"/>
      <c r="M114" s="124"/>
      <c r="N114" s="124"/>
      <c r="O114" s="247"/>
      <c r="P114" s="247"/>
      <c r="Q114" s="116"/>
      <c r="S114" s="123"/>
      <c r="T114" s="123"/>
    </row>
    <row r="115" spans="1:20" x14ac:dyDescent="0.35">
      <c r="O115" s="247"/>
      <c r="P115" s="247"/>
    </row>
    <row r="116" spans="1:20" x14ac:dyDescent="0.35">
      <c r="O116" s="247"/>
      <c r="P116" s="247"/>
    </row>
    <row r="121" spans="1:20" s="170" customFormat="1" x14ac:dyDescent="0.35">
      <c r="A121" s="124"/>
      <c r="B121" s="124"/>
      <c r="C121" s="124"/>
      <c r="D121" s="124"/>
      <c r="E121" s="124"/>
      <c r="F121" s="124"/>
      <c r="G121" s="124"/>
      <c r="H121" s="124"/>
      <c r="I121" s="124"/>
      <c r="J121" s="124"/>
      <c r="K121" s="124"/>
      <c r="L121" s="124"/>
      <c r="M121" s="124"/>
      <c r="N121" s="124"/>
      <c r="O121" s="124"/>
      <c r="P121" s="124"/>
      <c r="Q121" s="116"/>
      <c r="S121" s="123"/>
      <c r="T121" s="123"/>
    </row>
    <row r="122" spans="1:20" s="170" customFormat="1" x14ac:dyDescent="0.35">
      <c r="A122" s="124"/>
      <c r="B122" s="124"/>
      <c r="C122" s="124"/>
      <c r="D122" s="124"/>
      <c r="E122" s="124"/>
      <c r="F122" s="124"/>
      <c r="G122" s="124"/>
      <c r="H122" s="124"/>
      <c r="I122" s="124"/>
      <c r="J122" s="124"/>
      <c r="K122" s="124"/>
      <c r="L122" s="124"/>
      <c r="M122" s="124"/>
      <c r="N122" s="124"/>
      <c r="O122" s="124"/>
      <c r="P122" s="124"/>
      <c r="Q122" s="116"/>
      <c r="S122" s="123"/>
      <c r="T122" s="123"/>
    </row>
  </sheetData>
  <pageMargins left="0.25" right="0.25" top="0.75" bottom="0.75" header="0.3" footer="0.3"/>
  <pageSetup scale="49" fitToHeight="0" orientation="landscape" r:id="rId1"/>
  <rowBreaks count="1" manualBreakCount="1">
    <brk id="41"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FF5C1-DCFA-4B84-A616-44A72CFFE684}">
  <sheetPr>
    <pageSetUpPr fitToPage="1"/>
  </sheetPr>
  <dimension ref="A1:V122"/>
  <sheetViews>
    <sheetView zoomScale="70" zoomScaleNormal="70" workbookViewId="0">
      <selection activeCell="G23" sqref="G23"/>
    </sheetView>
  </sheetViews>
  <sheetFormatPr defaultColWidth="9.1796875" defaultRowHeight="14.5" outlineLevelRow="4" outlineLevelCol="1" x14ac:dyDescent="0.35"/>
  <cols>
    <col min="1" max="1" width="107.26953125" style="124" customWidth="1"/>
    <col min="2" max="2" width="3.7265625" style="124" customWidth="1"/>
    <col min="3" max="3" width="12.81640625" style="124" customWidth="1" outlineLevel="1"/>
    <col min="4" max="4" width="13" style="124" customWidth="1" outlineLevel="1"/>
    <col min="5" max="5" width="14" style="124" bestFit="1" customWidth="1" outlineLevel="1"/>
    <col min="6" max="6" width="13.453125" style="124" bestFit="1" customWidth="1" outlineLevel="1"/>
    <col min="7" max="7" width="13.1796875" style="124" customWidth="1" outlineLevel="1"/>
    <col min="8" max="8" width="12.81640625" style="124" customWidth="1" outlineLevel="1"/>
    <col min="9" max="9" width="13.453125" style="124" bestFit="1" customWidth="1" outlineLevel="1"/>
    <col min="10" max="10" width="14.453125" style="124" bestFit="1" customWidth="1" outlineLevel="1"/>
    <col min="11" max="11" width="14" style="124" bestFit="1" customWidth="1" outlineLevel="1"/>
    <col min="12" max="12" width="14.453125" style="124" bestFit="1" customWidth="1" outlineLevel="1"/>
    <col min="13" max="13" width="13" style="124" customWidth="1" outlineLevel="1"/>
    <col min="14" max="15" width="14" style="124" bestFit="1" customWidth="1" outlineLevel="1"/>
    <col min="16" max="16" width="11.26953125" style="124" bestFit="1" customWidth="1"/>
    <col min="17" max="17" width="12" style="124" hidden="1" customWidth="1"/>
    <col min="18" max="18" width="77.81640625" style="115" bestFit="1" customWidth="1"/>
    <col min="19" max="19" width="12.453125" style="124" customWidth="1"/>
    <col min="20" max="20" width="12.26953125" style="122" bestFit="1" customWidth="1"/>
    <col min="21" max="21" width="9.54296875" style="122" bestFit="1" customWidth="1"/>
    <col min="22" max="16384" width="9.1796875" style="124"/>
  </cols>
  <sheetData>
    <row r="1" spans="1:21" ht="18.5" x14ac:dyDescent="0.45">
      <c r="A1" s="86" t="s">
        <v>207</v>
      </c>
      <c r="B1" s="287"/>
      <c r="C1" s="288" t="s">
        <v>169</v>
      </c>
      <c r="D1" s="117"/>
      <c r="E1" s="118"/>
      <c r="F1" s="118"/>
      <c r="G1" s="118"/>
      <c r="H1" s="118"/>
      <c r="I1" s="118"/>
      <c r="J1" s="118"/>
      <c r="K1" s="118"/>
      <c r="L1" s="118"/>
      <c r="M1" s="118"/>
      <c r="N1" s="118"/>
      <c r="O1" s="118"/>
      <c r="P1" s="119"/>
      <c r="Q1" s="120"/>
      <c r="S1" s="121"/>
      <c r="U1" s="123"/>
    </row>
    <row r="2" spans="1:21" ht="33.75" customHeight="1" x14ac:dyDescent="0.45">
      <c r="A2" s="125" t="s">
        <v>165</v>
      </c>
      <c r="B2" s="289"/>
      <c r="C2" s="317">
        <v>46118</v>
      </c>
      <c r="D2" s="317">
        <f>+C2+7</f>
        <v>46125</v>
      </c>
      <c r="E2" s="317">
        <f t="shared" ref="E2:N2" si="0">+D2+7</f>
        <v>46132</v>
      </c>
      <c r="F2" s="317">
        <f t="shared" si="0"/>
        <v>46139</v>
      </c>
      <c r="G2" s="317">
        <f t="shared" si="0"/>
        <v>46146</v>
      </c>
      <c r="H2" s="317">
        <f t="shared" si="0"/>
        <v>46153</v>
      </c>
      <c r="I2" s="317">
        <f t="shared" si="0"/>
        <v>46160</v>
      </c>
      <c r="J2" s="317">
        <f t="shared" si="0"/>
        <v>46167</v>
      </c>
      <c r="K2" s="317">
        <f t="shared" si="0"/>
        <v>46174</v>
      </c>
      <c r="L2" s="317">
        <f t="shared" si="0"/>
        <v>46181</v>
      </c>
      <c r="M2" s="317">
        <f t="shared" si="0"/>
        <v>46188</v>
      </c>
      <c r="N2" s="317">
        <f t="shared" si="0"/>
        <v>46195</v>
      </c>
      <c r="O2" s="317">
        <f>+N2+7</f>
        <v>46202</v>
      </c>
      <c r="P2" s="321" t="s">
        <v>168</v>
      </c>
      <c r="Q2" s="126" t="s">
        <v>160</v>
      </c>
      <c r="R2" s="118"/>
    </row>
    <row r="3" spans="1:21" ht="18.5" x14ac:dyDescent="0.45">
      <c r="A3" s="125" t="s">
        <v>167</v>
      </c>
      <c r="B3" s="289"/>
      <c r="C3" s="318" t="s">
        <v>159</v>
      </c>
      <c r="D3" s="318" t="s">
        <v>159</v>
      </c>
      <c r="E3" s="318" t="s">
        <v>159</v>
      </c>
      <c r="F3" s="319" t="s">
        <v>159</v>
      </c>
      <c r="G3" s="318" t="s">
        <v>159</v>
      </c>
      <c r="H3" s="319" t="s">
        <v>159</v>
      </c>
      <c r="I3" s="318" t="s">
        <v>159</v>
      </c>
      <c r="J3" s="319" t="s">
        <v>159</v>
      </c>
      <c r="K3" s="318" t="s">
        <v>159</v>
      </c>
      <c r="L3" s="319" t="s">
        <v>159</v>
      </c>
      <c r="M3" s="318" t="s">
        <v>159</v>
      </c>
      <c r="N3" s="320" t="s">
        <v>159</v>
      </c>
      <c r="O3" s="320" t="s">
        <v>159</v>
      </c>
      <c r="P3" s="322" t="str">
        <f>+A3</f>
        <v>FY 20xx</v>
      </c>
      <c r="Q3" s="127" t="s">
        <v>58</v>
      </c>
      <c r="R3" s="128" t="s">
        <v>199</v>
      </c>
      <c r="T3" s="123"/>
      <c r="U3" s="123"/>
    </row>
    <row r="4" spans="1:21" s="136" customFormat="1" ht="22" customHeight="1" x14ac:dyDescent="0.35">
      <c r="A4" s="129" t="s">
        <v>252</v>
      </c>
      <c r="B4" s="290"/>
      <c r="C4" s="130">
        <v>0</v>
      </c>
      <c r="D4" s="131">
        <f t="shared" ref="D4:O4" si="1">+C109</f>
        <v>0</v>
      </c>
      <c r="E4" s="131">
        <f t="shared" si="1"/>
        <v>0</v>
      </c>
      <c r="F4" s="130">
        <f t="shared" si="1"/>
        <v>0</v>
      </c>
      <c r="G4" s="131">
        <f t="shared" si="1"/>
        <v>0</v>
      </c>
      <c r="H4" s="130">
        <f t="shared" si="1"/>
        <v>0</v>
      </c>
      <c r="I4" s="131">
        <f t="shared" si="1"/>
        <v>0</v>
      </c>
      <c r="J4" s="130">
        <f t="shared" si="1"/>
        <v>0</v>
      </c>
      <c r="K4" s="131">
        <f t="shared" si="1"/>
        <v>0</v>
      </c>
      <c r="L4" s="130">
        <f t="shared" si="1"/>
        <v>0</v>
      </c>
      <c r="M4" s="131">
        <f t="shared" si="1"/>
        <v>0</v>
      </c>
      <c r="N4" s="132">
        <f t="shared" si="1"/>
        <v>0</v>
      </c>
      <c r="O4" s="132">
        <f t="shared" si="1"/>
        <v>0</v>
      </c>
      <c r="P4" s="133">
        <f>+C4</f>
        <v>0</v>
      </c>
      <c r="Q4" s="134">
        <f>+P4</f>
        <v>0</v>
      </c>
      <c r="R4" s="135"/>
      <c r="T4" s="137"/>
      <c r="U4" s="137"/>
    </row>
    <row r="5" spans="1:21" s="140" customFormat="1" ht="22" customHeight="1" x14ac:dyDescent="0.35">
      <c r="A5" s="323" t="s">
        <v>253</v>
      </c>
      <c r="B5" s="290"/>
      <c r="C5" s="324">
        <v>0</v>
      </c>
      <c r="D5" s="325">
        <f t="shared" ref="D5:O5" si="2">+C92</f>
        <v>0</v>
      </c>
      <c r="E5" s="325">
        <f t="shared" si="2"/>
        <v>0</v>
      </c>
      <c r="F5" s="324">
        <f t="shared" si="2"/>
        <v>0</v>
      </c>
      <c r="G5" s="325">
        <f t="shared" si="2"/>
        <v>0</v>
      </c>
      <c r="H5" s="324">
        <f t="shared" si="2"/>
        <v>0</v>
      </c>
      <c r="I5" s="325">
        <f t="shared" si="2"/>
        <v>0</v>
      </c>
      <c r="J5" s="324">
        <f t="shared" si="2"/>
        <v>0</v>
      </c>
      <c r="K5" s="325">
        <f t="shared" si="2"/>
        <v>0</v>
      </c>
      <c r="L5" s="324">
        <f t="shared" si="2"/>
        <v>0</v>
      </c>
      <c r="M5" s="325">
        <f t="shared" si="2"/>
        <v>0</v>
      </c>
      <c r="N5" s="326">
        <f t="shared" si="2"/>
        <v>0</v>
      </c>
      <c r="O5" s="326">
        <f t="shared" si="2"/>
        <v>0</v>
      </c>
      <c r="P5" s="327">
        <f>+C5</f>
        <v>0</v>
      </c>
      <c r="Q5" s="138">
        <f>+P5</f>
        <v>0</v>
      </c>
      <c r="R5" s="139"/>
      <c r="T5" s="141"/>
      <c r="U5" s="141"/>
    </row>
    <row r="6" spans="1:21" s="140" customFormat="1" ht="21.75" customHeight="1" x14ac:dyDescent="0.35">
      <c r="A6" s="323" t="s">
        <v>254</v>
      </c>
      <c r="B6" s="290"/>
      <c r="C6" s="328">
        <f>C5</f>
        <v>0</v>
      </c>
      <c r="D6" s="329">
        <f t="shared" ref="D6:O6" si="3">+C107</f>
        <v>0</v>
      </c>
      <c r="E6" s="329">
        <f t="shared" si="3"/>
        <v>0</v>
      </c>
      <c r="F6" s="330">
        <f t="shared" si="3"/>
        <v>0</v>
      </c>
      <c r="G6" s="329">
        <f t="shared" si="3"/>
        <v>0</v>
      </c>
      <c r="H6" s="330">
        <f t="shared" si="3"/>
        <v>0</v>
      </c>
      <c r="I6" s="329">
        <f t="shared" si="3"/>
        <v>0</v>
      </c>
      <c r="J6" s="330">
        <f t="shared" si="3"/>
        <v>0</v>
      </c>
      <c r="K6" s="329">
        <f t="shared" si="3"/>
        <v>0</v>
      </c>
      <c r="L6" s="330">
        <f t="shared" si="3"/>
        <v>0</v>
      </c>
      <c r="M6" s="329">
        <f t="shared" si="3"/>
        <v>0</v>
      </c>
      <c r="N6" s="331">
        <f t="shared" si="3"/>
        <v>0</v>
      </c>
      <c r="O6" s="331">
        <f t="shared" si="3"/>
        <v>0</v>
      </c>
      <c r="P6" s="332">
        <f>+P5</f>
        <v>0</v>
      </c>
      <c r="Q6" s="138"/>
      <c r="R6" s="139"/>
      <c r="T6" s="141"/>
      <c r="U6" s="141"/>
    </row>
    <row r="7" spans="1:21" s="140" customFormat="1" ht="15" customHeight="1" x14ac:dyDescent="0.35">
      <c r="A7" s="142"/>
      <c r="B7" s="291"/>
      <c r="C7" s="292"/>
      <c r="D7" s="143"/>
      <c r="E7" s="143"/>
      <c r="F7" s="143"/>
      <c r="G7" s="143"/>
      <c r="H7" s="143"/>
      <c r="I7" s="143"/>
      <c r="J7" s="143"/>
      <c r="K7" s="143"/>
      <c r="L7" s="143"/>
      <c r="M7" s="143"/>
      <c r="N7" s="143"/>
      <c r="O7" s="143"/>
      <c r="P7" s="144"/>
      <c r="Q7" s="145"/>
      <c r="R7" s="139"/>
      <c r="T7" s="141"/>
      <c r="U7" s="141"/>
    </row>
    <row r="8" spans="1:21" ht="22.5" customHeight="1" x14ac:dyDescent="0.35">
      <c r="A8" s="146" t="s">
        <v>255</v>
      </c>
      <c r="B8" s="293"/>
      <c r="C8" s="293"/>
      <c r="D8" s="147"/>
      <c r="E8" s="147"/>
      <c r="F8" s="147"/>
      <c r="G8" s="147"/>
      <c r="H8" s="147"/>
      <c r="I8" s="147"/>
      <c r="J8" s="147"/>
      <c r="K8" s="147"/>
      <c r="L8" s="147"/>
      <c r="M8" s="147"/>
      <c r="N8" s="147"/>
      <c r="O8" s="147"/>
      <c r="P8" s="147"/>
      <c r="Q8" s="148"/>
      <c r="R8" s="149"/>
      <c r="S8" s="150"/>
    </row>
    <row r="9" spans="1:21" outlineLevel="2" x14ac:dyDescent="0.35">
      <c r="A9" s="151" t="s">
        <v>156</v>
      </c>
      <c r="B9" s="294"/>
      <c r="C9" s="295"/>
      <c r="D9" s="152"/>
      <c r="E9" s="152"/>
      <c r="F9" s="152"/>
      <c r="G9" s="152"/>
      <c r="H9" s="152"/>
      <c r="I9" s="152"/>
      <c r="J9" s="152"/>
      <c r="K9" s="152"/>
      <c r="L9" s="152"/>
      <c r="M9" s="152"/>
      <c r="N9" s="152"/>
      <c r="O9" s="152"/>
      <c r="P9" s="153"/>
      <c r="Q9" s="148"/>
      <c r="R9" s="149"/>
    </row>
    <row r="10" spans="1:21" outlineLevel="2" x14ac:dyDescent="0.35">
      <c r="A10" s="154" t="s">
        <v>170</v>
      </c>
      <c r="B10" s="294"/>
      <c r="C10" s="296">
        <v>0</v>
      </c>
      <c r="D10" s="155">
        <v>0</v>
      </c>
      <c r="E10" s="155">
        <v>0</v>
      </c>
      <c r="F10" s="155">
        <v>0</v>
      </c>
      <c r="G10" s="155">
        <v>0</v>
      </c>
      <c r="H10" s="155">
        <v>0</v>
      </c>
      <c r="I10" s="155">
        <v>0</v>
      </c>
      <c r="J10" s="155">
        <v>0</v>
      </c>
      <c r="K10" s="155">
        <v>0</v>
      </c>
      <c r="L10" s="155">
        <v>0</v>
      </c>
      <c r="M10" s="155">
        <v>0</v>
      </c>
      <c r="N10" s="155">
        <v>0</v>
      </c>
      <c r="O10" s="155">
        <v>0</v>
      </c>
      <c r="P10" s="337">
        <f>SUM(C10:O10)</f>
        <v>0</v>
      </c>
      <c r="Q10" s="156" t="e">
        <f>SUM(#REF!,#REF!,#REF!,#REF!,#REF!,#REF!,#REF!,#REF!,#REF!,#REF!,#REF!,#REF!)</f>
        <v>#REF!</v>
      </c>
    </row>
    <row r="11" spans="1:21" outlineLevel="2" x14ac:dyDescent="0.35">
      <c r="A11" s="157" t="s">
        <v>141</v>
      </c>
      <c r="B11" s="294"/>
      <c r="C11" s="296">
        <v>0</v>
      </c>
      <c r="D11" s="155">
        <v>0</v>
      </c>
      <c r="E11" s="155">
        <v>0</v>
      </c>
      <c r="F11" s="155">
        <v>0</v>
      </c>
      <c r="G11" s="155">
        <v>0</v>
      </c>
      <c r="H11" s="155">
        <v>0</v>
      </c>
      <c r="I11" s="155">
        <v>0</v>
      </c>
      <c r="J11" s="155">
        <v>0</v>
      </c>
      <c r="K11" s="155">
        <v>0</v>
      </c>
      <c r="L11" s="155">
        <v>0</v>
      </c>
      <c r="M11" s="155">
        <v>0</v>
      </c>
      <c r="N11" s="155">
        <v>0</v>
      </c>
      <c r="O11" s="155">
        <v>0</v>
      </c>
      <c r="P11" s="337">
        <f>SUM(C11:O11)</f>
        <v>0</v>
      </c>
      <c r="Q11" s="156" t="e">
        <f>SUM(#REF!,#REF!,#REF!,#REF!,#REF!,#REF!,#REF!,#REF!,#REF!,#REF!,#REF!,#REF!)</f>
        <v>#REF!</v>
      </c>
    </row>
    <row r="12" spans="1:21" outlineLevel="2" x14ac:dyDescent="0.35">
      <c r="A12" s="157" t="s">
        <v>141</v>
      </c>
      <c r="B12" s="294"/>
      <c r="C12" s="296">
        <v>0</v>
      </c>
      <c r="D12" s="155">
        <v>0</v>
      </c>
      <c r="E12" s="155">
        <v>0</v>
      </c>
      <c r="F12" s="155">
        <v>0</v>
      </c>
      <c r="G12" s="155">
        <v>0</v>
      </c>
      <c r="H12" s="155">
        <v>0</v>
      </c>
      <c r="I12" s="155">
        <v>0</v>
      </c>
      <c r="J12" s="155">
        <v>0</v>
      </c>
      <c r="K12" s="155">
        <v>0</v>
      </c>
      <c r="L12" s="155">
        <v>0</v>
      </c>
      <c r="M12" s="155">
        <v>0</v>
      </c>
      <c r="N12" s="155">
        <v>0</v>
      </c>
      <c r="O12" s="155">
        <v>0</v>
      </c>
      <c r="P12" s="337">
        <f>SUM(C12:O12)</f>
        <v>0</v>
      </c>
      <c r="Q12" s="156" t="e">
        <f>SUM(#REF!,#REF!,#REF!,#REF!,#REF!,#REF!,#REF!,#REF!,#REF!,#REF!,#REF!,#REF!)</f>
        <v>#REF!</v>
      </c>
    </row>
    <row r="13" spans="1:21" outlineLevel="2" x14ac:dyDescent="0.35">
      <c r="A13" s="157" t="s">
        <v>141</v>
      </c>
      <c r="B13" s="294"/>
      <c r="C13" s="296">
        <v>0</v>
      </c>
      <c r="D13" s="155">
        <v>0</v>
      </c>
      <c r="E13" s="155">
        <v>0</v>
      </c>
      <c r="F13" s="155">
        <v>0</v>
      </c>
      <c r="G13" s="155">
        <v>0</v>
      </c>
      <c r="H13" s="155">
        <v>0</v>
      </c>
      <c r="I13" s="155">
        <v>0</v>
      </c>
      <c r="J13" s="155">
        <v>0</v>
      </c>
      <c r="K13" s="155">
        <v>0</v>
      </c>
      <c r="L13" s="155">
        <v>0</v>
      </c>
      <c r="M13" s="155">
        <v>0</v>
      </c>
      <c r="N13" s="155">
        <v>0</v>
      </c>
      <c r="O13" s="155">
        <v>0</v>
      </c>
      <c r="P13" s="337">
        <f>SUM(C13:O13)</f>
        <v>0</v>
      </c>
      <c r="Q13" s="156" t="e">
        <f>SUM(#REF!,#REF!,#REF!,#REF!,#REF!,#REF!,#REF!,#REF!,#REF!,#REF!,#REF!,#REF!)</f>
        <v>#REF!</v>
      </c>
    </row>
    <row r="14" spans="1:21" outlineLevel="2" x14ac:dyDescent="0.35">
      <c r="A14" s="157" t="s">
        <v>141</v>
      </c>
      <c r="B14" s="294"/>
      <c r="C14" s="296">
        <v>0</v>
      </c>
      <c r="D14" s="155">
        <v>0</v>
      </c>
      <c r="E14" s="155">
        <v>0</v>
      </c>
      <c r="F14" s="155">
        <v>0</v>
      </c>
      <c r="G14" s="155">
        <v>0</v>
      </c>
      <c r="H14" s="155">
        <v>0</v>
      </c>
      <c r="I14" s="155">
        <v>0</v>
      </c>
      <c r="J14" s="155">
        <v>0</v>
      </c>
      <c r="K14" s="155">
        <v>0</v>
      </c>
      <c r="L14" s="155">
        <v>0</v>
      </c>
      <c r="M14" s="155">
        <v>0</v>
      </c>
      <c r="N14" s="155">
        <v>0</v>
      </c>
      <c r="O14" s="155">
        <v>0</v>
      </c>
      <c r="P14" s="337">
        <f>SUM(C14:O14)</f>
        <v>0</v>
      </c>
      <c r="Q14" s="156" t="e">
        <f>SUM(#REF!,#REF!,#REF!,#REF!,#REF!,#REF!,#REF!,#REF!,#REF!,#REF!,#REF!,#REF!)</f>
        <v>#REF!</v>
      </c>
    </row>
    <row r="15" spans="1:21" outlineLevel="1" x14ac:dyDescent="0.35">
      <c r="A15" s="333" t="s">
        <v>157</v>
      </c>
      <c r="B15" s="334"/>
      <c r="C15" s="335">
        <f t="shared" ref="C15:Q15" si="4">SUM(C10:C14)</f>
        <v>0</v>
      </c>
      <c r="D15" s="336">
        <f t="shared" si="4"/>
        <v>0</v>
      </c>
      <c r="E15" s="336">
        <f t="shared" si="4"/>
        <v>0</v>
      </c>
      <c r="F15" s="336">
        <f t="shared" si="4"/>
        <v>0</v>
      </c>
      <c r="G15" s="336">
        <f t="shared" si="4"/>
        <v>0</v>
      </c>
      <c r="H15" s="336">
        <f t="shared" si="4"/>
        <v>0</v>
      </c>
      <c r="I15" s="336">
        <f t="shared" si="4"/>
        <v>0</v>
      </c>
      <c r="J15" s="336">
        <f t="shared" si="4"/>
        <v>0</v>
      </c>
      <c r="K15" s="336">
        <f t="shared" si="4"/>
        <v>0</v>
      </c>
      <c r="L15" s="336">
        <f t="shared" si="4"/>
        <v>0</v>
      </c>
      <c r="M15" s="336">
        <f t="shared" si="4"/>
        <v>0</v>
      </c>
      <c r="N15" s="336">
        <f t="shared" si="4"/>
        <v>0</v>
      </c>
      <c r="O15" s="336">
        <f t="shared" si="4"/>
        <v>0</v>
      </c>
      <c r="P15" s="336">
        <f t="shared" si="4"/>
        <v>0</v>
      </c>
      <c r="Q15" s="159" t="e">
        <f t="shared" si="4"/>
        <v>#REF!</v>
      </c>
    </row>
    <row r="16" spans="1:21" outlineLevel="2" x14ac:dyDescent="0.35">
      <c r="A16" s="160" t="s">
        <v>158</v>
      </c>
      <c r="B16" s="294"/>
      <c r="C16" s="297"/>
      <c r="D16" s="161"/>
      <c r="E16" s="161"/>
      <c r="F16" s="161"/>
      <c r="G16" s="161"/>
      <c r="H16" s="161"/>
      <c r="I16" s="161"/>
      <c r="J16" s="161"/>
      <c r="K16" s="161"/>
      <c r="L16" s="161"/>
      <c r="M16" s="161"/>
      <c r="N16" s="161"/>
      <c r="O16" s="161"/>
      <c r="P16" s="161"/>
      <c r="Q16" s="162"/>
    </row>
    <row r="17" spans="1:22" outlineLevel="4" x14ac:dyDescent="0.35">
      <c r="A17" s="339" t="s">
        <v>37</v>
      </c>
      <c r="B17" s="340"/>
      <c r="C17" s="296"/>
      <c r="D17" s="341"/>
      <c r="E17" s="342"/>
      <c r="F17" s="341"/>
      <c r="G17" s="342"/>
      <c r="H17" s="341"/>
      <c r="I17" s="342"/>
      <c r="J17" s="341"/>
      <c r="K17" s="342"/>
      <c r="L17" s="341"/>
      <c r="M17" s="342"/>
      <c r="N17" s="341"/>
      <c r="O17" s="341"/>
      <c r="P17" s="337"/>
      <c r="Q17" s="163"/>
    </row>
    <row r="18" spans="1:22" outlineLevel="4" x14ac:dyDescent="0.35">
      <c r="A18" s="157" t="s">
        <v>142</v>
      </c>
      <c r="B18" s="294"/>
      <c r="C18" s="296">
        <v>0</v>
      </c>
      <c r="D18" s="165">
        <v>0</v>
      </c>
      <c r="E18" s="165">
        <v>0</v>
      </c>
      <c r="F18" s="165">
        <v>0</v>
      </c>
      <c r="G18" s="165">
        <v>0</v>
      </c>
      <c r="H18" s="165">
        <v>0</v>
      </c>
      <c r="I18" s="165">
        <v>0</v>
      </c>
      <c r="J18" s="165">
        <v>0</v>
      </c>
      <c r="K18" s="165">
        <v>0</v>
      </c>
      <c r="L18" s="165">
        <v>0</v>
      </c>
      <c r="M18" s="165">
        <v>0</v>
      </c>
      <c r="N18" s="165">
        <v>0</v>
      </c>
      <c r="O18" s="165">
        <v>0</v>
      </c>
      <c r="P18" s="337">
        <f>SUM(C18:O18)</f>
        <v>0</v>
      </c>
      <c r="Q18" s="162" t="e">
        <f>SUM(#REF!,#REF!,#REF!,#REF!,#REF!,#REF!,#REF!,#REF!,#REF!,#REF!,#REF!,#REF!)</f>
        <v>#REF!</v>
      </c>
    </row>
    <row r="19" spans="1:22" outlineLevel="4" x14ac:dyDescent="0.35">
      <c r="A19" s="157" t="s">
        <v>143</v>
      </c>
      <c r="B19" s="294"/>
      <c r="C19" s="296">
        <v>0</v>
      </c>
      <c r="D19" s="165">
        <v>0</v>
      </c>
      <c r="E19" s="165">
        <v>0</v>
      </c>
      <c r="F19" s="165">
        <v>0</v>
      </c>
      <c r="G19" s="165">
        <v>0</v>
      </c>
      <c r="H19" s="165">
        <v>0</v>
      </c>
      <c r="I19" s="165">
        <v>0</v>
      </c>
      <c r="J19" s="165">
        <v>0</v>
      </c>
      <c r="K19" s="165">
        <v>0</v>
      </c>
      <c r="L19" s="165">
        <v>0</v>
      </c>
      <c r="M19" s="165">
        <v>0</v>
      </c>
      <c r="N19" s="165">
        <v>0</v>
      </c>
      <c r="O19" s="165">
        <v>0</v>
      </c>
      <c r="P19" s="337">
        <f>SUM(C19:O19)</f>
        <v>0</v>
      </c>
      <c r="Q19" s="162" t="e">
        <f>SUM(#REF!,#REF!,#REF!,#REF!,#REF!,#REF!,#REF!,#REF!,#REF!,#REF!,#REF!,#REF!)</f>
        <v>#REF!</v>
      </c>
    </row>
    <row r="20" spans="1:22" outlineLevel="4" x14ac:dyDescent="0.35">
      <c r="A20" s="157" t="s">
        <v>143</v>
      </c>
      <c r="B20" s="294"/>
      <c r="C20" s="296">
        <v>0</v>
      </c>
      <c r="D20" s="165">
        <v>0</v>
      </c>
      <c r="E20" s="165">
        <v>0</v>
      </c>
      <c r="F20" s="165">
        <v>0</v>
      </c>
      <c r="G20" s="165">
        <v>0</v>
      </c>
      <c r="H20" s="165">
        <v>0</v>
      </c>
      <c r="I20" s="165">
        <v>0</v>
      </c>
      <c r="J20" s="165">
        <v>0</v>
      </c>
      <c r="K20" s="165">
        <v>0</v>
      </c>
      <c r="L20" s="165">
        <v>0</v>
      </c>
      <c r="M20" s="165">
        <v>0</v>
      </c>
      <c r="N20" s="165">
        <v>0</v>
      </c>
      <c r="O20" s="165">
        <v>0</v>
      </c>
      <c r="P20" s="337">
        <f>SUM(C20:O20)</f>
        <v>0</v>
      </c>
      <c r="Q20" s="162" t="e">
        <f>SUM(#REF!,#REF!,#REF!,#REF!,#REF!,#REF!,#REF!,#REF!,#REF!,#REF!,#REF!,#REF!)</f>
        <v>#REF!</v>
      </c>
    </row>
    <row r="21" spans="1:22" outlineLevel="4" x14ac:dyDescent="0.35">
      <c r="A21" s="157" t="s">
        <v>143</v>
      </c>
      <c r="B21" s="294"/>
      <c r="C21" s="296">
        <v>0</v>
      </c>
      <c r="D21" s="165">
        <v>0</v>
      </c>
      <c r="E21" s="165">
        <v>0</v>
      </c>
      <c r="F21" s="165">
        <v>0</v>
      </c>
      <c r="G21" s="165">
        <v>0</v>
      </c>
      <c r="H21" s="165">
        <v>0</v>
      </c>
      <c r="I21" s="165">
        <v>0</v>
      </c>
      <c r="J21" s="165">
        <v>0</v>
      </c>
      <c r="K21" s="165">
        <v>0</v>
      </c>
      <c r="L21" s="165">
        <v>0</v>
      </c>
      <c r="M21" s="165">
        <v>0</v>
      </c>
      <c r="N21" s="165">
        <v>0</v>
      </c>
      <c r="O21" s="165">
        <v>0</v>
      </c>
      <c r="P21" s="337">
        <f>SUM(C21:O21)</f>
        <v>0</v>
      </c>
      <c r="Q21" s="162" t="e">
        <f>SUM(#REF!,#REF!,#REF!,#REF!,#REF!,#REF!,#REF!,#REF!,#REF!,#REF!,#REF!,#REF!)</f>
        <v>#REF!</v>
      </c>
      <c r="V21" s="122"/>
    </row>
    <row r="22" spans="1:22" outlineLevel="4" x14ac:dyDescent="0.35">
      <c r="A22" s="157" t="s">
        <v>143</v>
      </c>
      <c r="B22" s="294"/>
      <c r="C22" s="296">
        <v>0</v>
      </c>
      <c r="D22" s="165">
        <v>0</v>
      </c>
      <c r="E22" s="165">
        <v>0</v>
      </c>
      <c r="F22" s="165">
        <v>0</v>
      </c>
      <c r="G22" s="165">
        <v>0</v>
      </c>
      <c r="H22" s="165">
        <v>0</v>
      </c>
      <c r="I22" s="165">
        <v>0</v>
      </c>
      <c r="J22" s="165">
        <v>0</v>
      </c>
      <c r="K22" s="165">
        <v>0</v>
      </c>
      <c r="L22" s="165">
        <v>0</v>
      </c>
      <c r="M22" s="165">
        <v>0</v>
      </c>
      <c r="N22" s="165">
        <v>0</v>
      </c>
      <c r="O22" s="165">
        <v>0</v>
      </c>
      <c r="P22" s="337">
        <f>SUM(C22:O22)</f>
        <v>0</v>
      </c>
      <c r="Q22" s="162" t="e">
        <f>SUM(#REF!,#REF!,#REF!,#REF!,#REF!,#REF!,#REF!,#REF!,#REF!,#REF!,#REF!,#REF!)</f>
        <v>#REF!</v>
      </c>
      <c r="V22" s="122"/>
    </row>
    <row r="23" spans="1:22" outlineLevel="2" x14ac:dyDescent="0.35">
      <c r="A23" s="343" t="s">
        <v>73</v>
      </c>
      <c r="B23" s="334"/>
      <c r="C23" s="344">
        <f t="shared" ref="C23:Q23" si="5">SUM(C18:C22)</f>
        <v>0</v>
      </c>
      <c r="D23" s="338">
        <f t="shared" si="5"/>
        <v>0</v>
      </c>
      <c r="E23" s="338">
        <f t="shared" si="5"/>
        <v>0</v>
      </c>
      <c r="F23" s="338">
        <f t="shared" si="5"/>
        <v>0</v>
      </c>
      <c r="G23" s="338">
        <f t="shared" si="5"/>
        <v>0</v>
      </c>
      <c r="H23" s="338">
        <f t="shared" si="5"/>
        <v>0</v>
      </c>
      <c r="I23" s="338">
        <f t="shared" si="5"/>
        <v>0</v>
      </c>
      <c r="J23" s="338">
        <f t="shared" si="5"/>
        <v>0</v>
      </c>
      <c r="K23" s="338">
        <f t="shared" si="5"/>
        <v>0</v>
      </c>
      <c r="L23" s="338">
        <f t="shared" si="5"/>
        <v>0</v>
      </c>
      <c r="M23" s="338">
        <f t="shared" si="5"/>
        <v>0</v>
      </c>
      <c r="N23" s="338">
        <f t="shared" si="5"/>
        <v>0</v>
      </c>
      <c r="O23" s="338">
        <f t="shared" si="5"/>
        <v>0</v>
      </c>
      <c r="P23" s="338">
        <f t="shared" si="5"/>
        <v>0</v>
      </c>
      <c r="Q23" s="167" t="e">
        <f t="shared" si="5"/>
        <v>#REF!</v>
      </c>
      <c r="V23" s="122"/>
    </row>
    <row r="24" spans="1:22" outlineLevel="3" x14ac:dyDescent="0.35">
      <c r="A24" s="339" t="s">
        <v>144</v>
      </c>
      <c r="B24" s="296"/>
      <c r="C24" s="296"/>
      <c r="D24" s="341"/>
      <c r="E24" s="342"/>
      <c r="F24" s="341"/>
      <c r="G24" s="342"/>
      <c r="H24" s="341"/>
      <c r="I24" s="342"/>
      <c r="J24" s="341"/>
      <c r="K24" s="342"/>
      <c r="L24" s="341"/>
      <c r="M24" s="342"/>
      <c r="N24" s="350"/>
      <c r="O24" s="350"/>
      <c r="P24" s="349"/>
      <c r="Q24" s="168"/>
      <c r="V24" s="122"/>
    </row>
    <row r="25" spans="1:22" outlineLevel="3" x14ac:dyDescent="0.35">
      <c r="A25" s="157" t="s">
        <v>145</v>
      </c>
      <c r="B25" s="298"/>
      <c r="C25" s="296">
        <v>0</v>
      </c>
      <c r="D25" s="165">
        <v>0</v>
      </c>
      <c r="E25" s="165">
        <v>0</v>
      </c>
      <c r="F25" s="165">
        <v>0</v>
      </c>
      <c r="G25" s="165">
        <v>0</v>
      </c>
      <c r="H25" s="165">
        <v>0</v>
      </c>
      <c r="I25" s="165">
        <v>0</v>
      </c>
      <c r="J25" s="165">
        <v>0</v>
      </c>
      <c r="K25" s="165">
        <v>0</v>
      </c>
      <c r="L25" s="165">
        <v>0</v>
      </c>
      <c r="M25" s="165">
        <v>0</v>
      </c>
      <c r="N25" s="165">
        <v>0</v>
      </c>
      <c r="O25" s="165">
        <v>0</v>
      </c>
      <c r="P25" s="337">
        <f>SUM(C25:O25)</f>
        <v>0</v>
      </c>
      <c r="Q25" s="156" t="e">
        <f>SUM(#REF!,#REF!,#REF!,#REF!,#REF!,#REF!,#REF!,#REF!,#REF!,#REF!,#REF!,#REF!)</f>
        <v>#REF!</v>
      </c>
      <c r="V25" s="122"/>
    </row>
    <row r="26" spans="1:22" outlineLevel="3" x14ac:dyDescent="0.35">
      <c r="A26" s="157" t="s">
        <v>147</v>
      </c>
      <c r="B26" s="298"/>
      <c r="C26" s="296">
        <v>0</v>
      </c>
      <c r="D26" s="165">
        <v>0</v>
      </c>
      <c r="E26" s="165">
        <v>0</v>
      </c>
      <c r="F26" s="165">
        <v>0</v>
      </c>
      <c r="G26" s="165">
        <v>0</v>
      </c>
      <c r="H26" s="165">
        <v>0</v>
      </c>
      <c r="I26" s="165">
        <v>0</v>
      </c>
      <c r="J26" s="165">
        <v>0</v>
      </c>
      <c r="K26" s="165">
        <v>0</v>
      </c>
      <c r="L26" s="165">
        <v>0</v>
      </c>
      <c r="M26" s="165">
        <v>0</v>
      </c>
      <c r="N26" s="165">
        <v>0</v>
      </c>
      <c r="O26" s="165">
        <v>0</v>
      </c>
      <c r="P26" s="337">
        <f>SUM(C26:O26)</f>
        <v>0</v>
      </c>
      <c r="Q26" s="156" t="e">
        <f>SUM(#REF!,#REF!,#REF!,#REF!,#REF!,#REF!,#REF!,#REF!,#REF!,#REF!,#REF!,#REF!)</f>
        <v>#REF!</v>
      </c>
      <c r="V26" s="122"/>
    </row>
    <row r="27" spans="1:22" outlineLevel="3" x14ac:dyDescent="0.35">
      <c r="A27" s="157" t="s">
        <v>146</v>
      </c>
      <c r="B27" s="298"/>
      <c r="C27" s="296">
        <v>0</v>
      </c>
      <c r="D27" s="165">
        <v>0</v>
      </c>
      <c r="E27" s="165">
        <v>0</v>
      </c>
      <c r="F27" s="165">
        <v>0</v>
      </c>
      <c r="G27" s="165">
        <v>0</v>
      </c>
      <c r="H27" s="165">
        <v>0</v>
      </c>
      <c r="I27" s="165">
        <v>0</v>
      </c>
      <c r="J27" s="165">
        <v>0</v>
      </c>
      <c r="K27" s="165">
        <v>0</v>
      </c>
      <c r="L27" s="165">
        <v>0</v>
      </c>
      <c r="M27" s="165">
        <v>0</v>
      </c>
      <c r="N27" s="165">
        <v>0</v>
      </c>
      <c r="O27" s="165">
        <v>0</v>
      </c>
      <c r="P27" s="337">
        <f>SUM(C27:O27)</f>
        <v>0</v>
      </c>
      <c r="Q27" s="156" t="e">
        <f>SUM(#REF!,#REF!,#REF!,#REF!,#REF!,#REF!,#REF!,#REF!,#REF!,#REF!,#REF!,#REF!)</f>
        <v>#REF!</v>
      </c>
      <c r="V27" s="122"/>
    </row>
    <row r="28" spans="1:22" outlineLevel="3" x14ac:dyDescent="0.35">
      <c r="A28" s="157" t="s">
        <v>148</v>
      </c>
      <c r="B28" s="298"/>
      <c r="C28" s="296">
        <v>0</v>
      </c>
      <c r="D28" s="165">
        <v>0</v>
      </c>
      <c r="E28" s="165">
        <v>0</v>
      </c>
      <c r="F28" s="165">
        <v>0</v>
      </c>
      <c r="G28" s="165">
        <v>0</v>
      </c>
      <c r="H28" s="165">
        <v>0</v>
      </c>
      <c r="I28" s="165">
        <v>0</v>
      </c>
      <c r="J28" s="165">
        <v>0</v>
      </c>
      <c r="K28" s="165">
        <v>0</v>
      </c>
      <c r="L28" s="165">
        <v>0</v>
      </c>
      <c r="M28" s="165">
        <v>0</v>
      </c>
      <c r="N28" s="165">
        <v>0</v>
      </c>
      <c r="O28" s="165">
        <v>0</v>
      </c>
      <c r="P28" s="337">
        <f>SUM(C28:O28)</f>
        <v>0</v>
      </c>
      <c r="Q28" s="156" t="e">
        <f>SUM(#REF!,#REF!,#REF!,#REF!,#REF!,#REF!,#REF!,#REF!,#REF!,#REF!,#REF!,#REF!)</f>
        <v>#REF!</v>
      </c>
      <c r="V28" s="122"/>
    </row>
    <row r="29" spans="1:22" outlineLevel="2" x14ac:dyDescent="0.35">
      <c r="A29" s="343" t="s">
        <v>116</v>
      </c>
      <c r="B29" s="334"/>
      <c r="C29" s="344">
        <f>SUM(C25:C28)</f>
        <v>0</v>
      </c>
      <c r="D29" s="338">
        <f t="shared" ref="D29:P29" si="6">SUM(D25:D28)</f>
        <v>0</v>
      </c>
      <c r="E29" s="338">
        <f t="shared" si="6"/>
        <v>0</v>
      </c>
      <c r="F29" s="338">
        <f t="shared" si="6"/>
        <v>0</v>
      </c>
      <c r="G29" s="338">
        <f t="shared" si="6"/>
        <v>0</v>
      </c>
      <c r="H29" s="338">
        <f t="shared" si="6"/>
        <v>0</v>
      </c>
      <c r="I29" s="338">
        <f t="shared" si="6"/>
        <v>0</v>
      </c>
      <c r="J29" s="338">
        <f t="shared" si="6"/>
        <v>0</v>
      </c>
      <c r="K29" s="338">
        <f t="shared" si="6"/>
        <v>0</v>
      </c>
      <c r="L29" s="338">
        <f t="shared" si="6"/>
        <v>0</v>
      </c>
      <c r="M29" s="338">
        <f t="shared" si="6"/>
        <v>0</v>
      </c>
      <c r="N29" s="338">
        <f t="shared" si="6"/>
        <v>0</v>
      </c>
      <c r="O29" s="338">
        <f>SUM(O25:O28)</f>
        <v>0</v>
      </c>
      <c r="P29" s="338">
        <f t="shared" si="6"/>
        <v>0</v>
      </c>
      <c r="Q29" s="169" t="e">
        <f>SUM(Q25:Q28)</f>
        <v>#REF!</v>
      </c>
      <c r="V29" s="122"/>
    </row>
    <row r="30" spans="1:22" outlineLevel="3" x14ac:dyDescent="0.35">
      <c r="A30" s="339" t="s">
        <v>39</v>
      </c>
      <c r="B30" s="351"/>
      <c r="C30" s="296"/>
      <c r="D30" s="199"/>
      <c r="E30" s="165"/>
      <c r="F30" s="199"/>
      <c r="G30" s="165"/>
      <c r="H30" s="199"/>
      <c r="I30" s="165"/>
      <c r="J30" s="199"/>
      <c r="K30" s="165"/>
      <c r="L30" s="199"/>
      <c r="M30" s="165"/>
      <c r="N30" s="200"/>
      <c r="O30" s="200"/>
      <c r="P30" s="337"/>
      <c r="Q30" s="156"/>
      <c r="V30" s="122"/>
    </row>
    <row r="31" spans="1:22" outlineLevel="3" x14ac:dyDescent="0.35">
      <c r="A31" s="352" t="s">
        <v>149</v>
      </c>
      <c r="B31" s="351"/>
      <c r="C31" s="296">
        <v>0</v>
      </c>
      <c r="D31" s="165">
        <v>0</v>
      </c>
      <c r="E31" s="165">
        <v>0</v>
      </c>
      <c r="F31" s="165">
        <v>0</v>
      </c>
      <c r="G31" s="165">
        <v>0</v>
      </c>
      <c r="H31" s="165">
        <v>0</v>
      </c>
      <c r="I31" s="165">
        <v>0</v>
      </c>
      <c r="J31" s="165">
        <v>0</v>
      </c>
      <c r="K31" s="165">
        <v>0</v>
      </c>
      <c r="L31" s="165">
        <v>0</v>
      </c>
      <c r="M31" s="165">
        <v>0</v>
      </c>
      <c r="N31" s="165">
        <v>0</v>
      </c>
      <c r="O31" s="165">
        <v>0</v>
      </c>
      <c r="P31" s="337">
        <f>SUM(C31:O31)</f>
        <v>0</v>
      </c>
      <c r="Q31" s="156" t="e">
        <f>SUM(#REF!,#REF!,#REF!,#REF!,#REF!,#REF!,#REF!,#REF!,#REF!,#REF!,#REF!,#REF!)</f>
        <v>#REF!</v>
      </c>
      <c r="V31" s="122"/>
    </row>
    <row r="32" spans="1:22" outlineLevel="3" x14ac:dyDescent="0.35">
      <c r="A32" s="352" t="s">
        <v>149</v>
      </c>
      <c r="B32" s="351"/>
      <c r="C32" s="296">
        <v>0</v>
      </c>
      <c r="D32" s="165">
        <v>0</v>
      </c>
      <c r="E32" s="165">
        <v>0</v>
      </c>
      <c r="F32" s="165">
        <v>0</v>
      </c>
      <c r="G32" s="165">
        <v>0</v>
      </c>
      <c r="H32" s="165">
        <v>0</v>
      </c>
      <c r="I32" s="165">
        <v>0</v>
      </c>
      <c r="J32" s="165">
        <v>0</v>
      </c>
      <c r="K32" s="165">
        <v>0</v>
      </c>
      <c r="L32" s="165">
        <v>0</v>
      </c>
      <c r="M32" s="165">
        <v>0</v>
      </c>
      <c r="N32" s="165">
        <v>0</v>
      </c>
      <c r="O32" s="165">
        <v>0</v>
      </c>
      <c r="P32" s="337">
        <f>SUM(C32:O32)</f>
        <v>0</v>
      </c>
      <c r="Q32" s="156" t="e">
        <f>SUM(#REF!,#REF!,#REF!,#REF!,#REF!,#REF!,#REF!,#REF!,#REF!,#REF!,#REF!,#REF!)</f>
        <v>#REF!</v>
      </c>
      <c r="V32" s="122"/>
    </row>
    <row r="33" spans="1:22" outlineLevel="3" x14ac:dyDescent="0.35">
      <c r="A33" s="352" t="s">
        <v>149</v>
      </c>
      <c r="B33" s="351"/>
      <c r="C33" s="296">
        <v>0</v>
      </c>
      <c r="D33" s="165">
        <v>0</v>
      </c>
      <c r="E33" s="165">
        <v>0</v>
      </c>
      <c r="F33" s="165">
        <v>0</v>
      </c>
      <c r="G33" s="165">
        <v>0</v>
      </c>
      <c r="H33" s="165">
        <v>0</v>
      </c>
      <c r="I33" s="165">
        <v>0</v>
      </c>
      <c r="J33" s="165">
        <v>0</v>
      </c>
      <c r="K33" s="165">
        <v>0</v>
      </c>
      <c r="L33" s="165">
        <v>0</v>
      </c>
      <c r="M33" s="165">
        <v>0</v>
      </c>
      <c r="N33" s="165">
        <v>0</v>
      </c>
      <c r="O33" s="165">
        <v>0</v>
      </c>
      <c r="P33" s="337">
        <f>SUM(C33:O33)</f>
        <v>0</v>
      </c>
      <c r="Q33" s="156" t="e">
        <f>SUM(#REF!,#REF!,#REF!,#REF!,#REF!,#REF!,#REF!,#REF!,#REF!,#REF!,#REF!,#REF!)</f>
        <v>#REF!</v>
      </c>
      <c r="V33" s="122"/>
    </row>
    <row r="34" spans="1:22" s="170" customFormat="1" outlineLevel="2" x14ac:dyDescent="0.35">
      <c r="A34" s="343" t="s">
        <v>131</v>
      </c>
      <c r="B34" s="334"/>
      <c r="C34" s="344">
        <f>SUM(C31:C33)</f>
        <v>0</v>
      </c>
      <c r="D34" s="338">
        <f t="shared" ref="D34:P34" si="7">SUM(D31:D33)</f>
        <v>0</v>
      </c>
      <c r="E34" s="338">
        <f t="shared" si="7"/>
        <v>0</v>
      </c>
      <c r="F34" s="338">
        <f t="shared" si="7"/>
        <v>0</v>
      </c>
      <c r="G34" s="338">
        <f t="shared" si="7"/>
        <v>0</v>
      </c>
      <c r="H34" s="338">
        <f t="shared" si="7"/>
        <v>0</v>
      </c>
      <c r="I34" s="338">
        <f t="shared" si="7"/>
        <v>0</v>
      </c>
      <c r="J34" s="338">
        <f t="shared" si="7"/>
        <v>0</v>
      </c>
      <c r="K34" s="338">
        <f t="shared" si="7"/>
        <v>0</v>
      </c>
      <c r="L34" s="338">
        <f t="shared" si="7"/>
        <v>0</v>
      </c>
      <c r="M34" s="338">
        <f t="shared" si="7"/>
        <v>0</v>
      </c>
      <c r="N34" s="338">
        <f t="shared" si="7"/>
        <v>0</v>
      </c>
      <c r="O34" s="338">
        <f>SUM(O31:O33)</f>
        <v>0</v>
      </c>
      <c r="P34" s="338">
        <f t="shared" si="7"/>
        <v>0</v>
      </c>
      <c r="Q34" s="158" t="e">
        <f>SUM(Q31:Q33)</f>
        <v>#REF!</v>
      </c>
      <c r="R34" s="116"/>
      <c r="T34" s="122"/>
      <c r="U34" s="122"/>
      <c r="V34" s="122"/>
    </row>
    <row r="35" spans="1:22" outlineLevel="2" x14ac:dyDescent="0.35">
      <c r="A35" s="157" t="s">
        <v>150</v>
      </c>
      <c r="B35" s="294"/>
      <c r="C35" s="296">
        <v>0</v>
      </c>
      <c r="D35" s="171">
        <v>0</v>
      </c>
      <c r="E35" s="155">
        <v>0</v>
      </c>
      <c r="F35" s="171">
        <v>0</v>
      </c>
      <c r="G35" s="155">
        <v>0</v>
      </c>
      <c r="H35" s="171">
        <v>0</v>
      </c>
      <c r="I35" s="155">
        <v>0</v>
      </c>
      <c r="J35" s="171">
        <v>0</v>
      </c>
      <c r="K35" s="155">
        <v>0</v>
      </c>
      <c r="L35" s="171">
        <v>0</v>
      </c>
      <c r="M35" s="155">
        <v>0</v>
      </c>
      <c r="N35" s="172">
        <v>0</v>
      </c>
      <c r="O35" s="172">
        <v>0</v>
      </c>
      <c r="P35" s="337">
        <f>SUM(C35:O35)</f>
        <v>0</v>
      </c>
      <c r="Q35" s="156" t="e">
        <f>SUM(#REF!,#REF!,#REF!,#REF!,#REF!,#REF!,#REF!,#REF!,#REF!,#REF!,#REF!,#REF!)</f>
        <v>#REF!</v>
      </c>
      <c r="V35" s="122"/>
    </row>
    <row r="36" spans="1:22" outlineLevel="2" x14ac:dyDescent="0.35">
      <c r="A36" s="157" t="s">
        <v>40</v>
      </c>
      <c r="B36" s="294"/>
      <c r="C36" s="296">
        <v>0</v>
      </c>
      <c r="D36" s="171">
        <v>0</v>
      </c>
      <c r="E36" s="155">
        <v>0</v>
      </c>
      <c r="F36" s="171">
        <v>0</v>
      </c>
      <c r="G36" s="155">
        <v>0</v>
      </c>
      <c r="H36" s="171">
        <v>0</v>
      </c>
      <c r="I36" s="155">
        <v>0</v>
      </c>
      <c r="J36" s="171">
        <v>0</v>
      </c>
      <c r="K36" s="155">
        <v>0</v>
      </c>
      <c r="L36" s="171">
        <v>0</v>
      </c>
      <c r="M36" s="155">
        <v>0</v>
      </c>
      <c r="N36" s="172">
        <v>0</v>
      </c>
      <c r="O36" s="172">
        <v>0</v>
      </c>
      <c r="P36" s="337">
        <f>SUM(C36:O36)</f>
        <v>0</v>
      </c>
      <c r="Q36" s="156" t="e">
        <f>SUM(#REF!,#REF!,#REF!,#REF!,#REF!,#REF!,#REF!,#REF!,#REF!,#REF!,#REF!,#REF!)</f>
        <v>#REF!</v>
      </c>
      <c r="V36" s="122"/>
    </row>
    <row r="37" spans="1:22" outlineLevel="2" x14ac:dyDescent="0.35">
      <c r="A37" s="157" t="s">
        <v>72</v>
      </c>
      <c r="B37" s="294"/>
      <c r="C37" s="296">
        <v>0</v>
      </c>
      <c r="D37" s="171">
        <v>0</v>
      </c>
      <c r="E37" s="155">
        <v>0</v>
      </c>
      <c r="F37" s="171">
        <v>0</v>
      </c>
      <c r="G37" s="155">
        <v>0</v>
      </c>
      <c r="H37" s="171">
        <v>0</v>
      </c>
      <c r="I37" s="155">
        <v>0</v>
      </c>
      <c r="J37" s="171">
        <v>0</v>
      </c>
      <c r="K37" s="155">
        <v>0</v>
      </c>
      <c r="L37" s="171">
        <v>0</v>
      </c>
      <c r="M37" s="155">
        <v>0</v>
      </c>
      <c r="N37" s="172">
        <v>0</v>
      </c>
      <c r="O37" s="172">
        <v>0</v>
      </c>
      <c r="P37" s="337">
        <f>SUM(C37:O37)</f>
        <v>0</v>
      </c>
      <c r="Q37" s="156" t="e">
        <f>SUM(#REF!,#REF!,#REF!,#REF!,#REF!,#REF!,#REF!,#REF!,#REF!,#REF!,#REF!,#REF!)</f>
        <v>#REF!</v>
      </c>
      <c r="V37" s="122"/>
    </row>
    <row r="38" spans="1:22" outlineLevel="4" x14ac:dyDescent="0.35">
      <c r="A38" s="173" t="s">
        <v>122</v>
      </c>
      <c r="B38" s="294"/>
      <c r="C38" s="299">
        <f>C96</f>
        <v>0</v>
      </c>
      <c r="D38" s="174">
        <f t="shared" ref="D38:N38" si="8">D96</f>
        <v>0</v>
      </c>
      <c r="E38" s="174">
        <f t="shared" si="8"/>
        <v>0</v>
      </c>
      <c r="F38" s="174">
        <f t="shared" si="8"/>
        <v>0</v>
      </c>
      <c r="G38" s="174">
        <f t="shared" si="8"/>
        <v>0</v>
      </c>
      <c r="H38" s="174">
        <f t="shared" si="8"/>
        <v>0</v>
      </c>
      <c r="I38" s="174">
        <f t="shared" si="8"/>
        <v>0</v>
      </c>
      <c r="J38" s="174">
        <f t="shared" si="8"/>
        <v>0</v>
      </c>
      <c r="K38" s="174">
        <f t="shared" si="8"/>
        <v>0</v>
      </c>
      <c r="L38" s="174">
        <f t="shared" si="8"/>
        <v>0</v>
      </c>
      <c r="M38" s="174">
        <f t="shared" si="8"/>
        <v>0</v>
      </c>
      <c r="N38" s="174">
        <f t="shared" si="8"/>
        <v>0</v>
      </c>
      <c r="O38" s="174">
        <f>O96</f>
        <v>0</v>
      </c>
      <c r="P38" s="337">
        <f>SUM(C38:O38)</f>
        <v>0</v>
      </c>
      <c r="Q38" s="175" t="e">
        <f>SUM(#REF!,#REF!,#REF!,#REF!,#REF!,#REF!,#REF!,#REF!,#REF!,#REF!,#REF!,#REF!)</f>
        <v>#REF!</v>
      </c>
      <c r="V38" s="122"/>
    </row>
    <row r="39" spans="1:22" outlineLevel="1" x14ac:dyDescent="0.35">
      <c r="A39" s="343" t="s">
        <v>256</v>
      </c>
      <c r="B39" s="334"/>
      <c r="C39" s="344">
        <f>+C37+C36+C35+C34+C29+C23+C38</f>
        <v>0</v>
      </c>
      <c r="D39" s="338">
        <f t="shared" ref="D39:P39" si="9">+D37+D36+D35+D34+D29+D23+D38</f>
        <v>0</v>
      </c>
      <c r="E39" s="338">
        <f t="shared" si="9"/>
        <v>0</v>
      </c>
      <c r="F39" s="338">
        <f t="shared" si="9"/>
        <v>0</v>
      </c>
      <c r="G39" s="338">
        <f t="shared" si="9"/>
        <v>0</v>
      </c>
      <c r="H39" s="338">
        <f t="shared" si="9"/>
        <v>0</v>
      </c>
      <c r="I39" s="338">
        <f t="shared" si="9"/>
        <v>0</v>
      </c>
      <c r="J39" s="338">
        <f t="shared" si="9"/>
        <v>0</v>
      </c>
      <c r="K39" s="338">
        <f t="shared" si="9"/>
        <v>0</v>
      </c>
      <c r="L39" s="338">
        <f t="shared" si="9"/>
        <v>0</v>
      </c>
      <c r="M39" s="338">
        <f t="shared" si="9"/>
        <v>0</v>
      </c>
      <c r="N39" s="338">
        <f t="shared" si="9"/>
        <v>0</v>
      </c>
      <c r="O39" s="338">
        <f>+O37+O36+O35+O34+O29+O23+O38</f>
        <v>0</v>
      </c>
      <c r="P39" s="338">
        <f t="shared" si="9"/>
        <v>0</v>
      </c>
      <c r="Q39" s="166" t="e">
        <f>+Q37+Q36+Q35+Q33+Q29+Q23+Q38</f>
        <v>#REF!</v>
      </c>
      <c r="V39" s="122"/>
    </row>
    <row r="40" spans="1:22" s="178" customFormat="1" ht="22.5" customHeight="1" x14ac:dyDescent="0.45">
      <c r="A40" s="345" t="s">
        <v>257</v>
      </c>
      <c r="B40" s="346"/>
      <c r="C40" s="347">
        <f t="shared" ref="C40:Q40" si="10">+C39+C15</f>
        <v>0</v>
      </c>
      <c r="D40" s="348">
        <f t="shared" si="10"/>
        <v>0</v>
      </c>
      <c r="E40" s="348">
        <f t="shared" si="10"/>
        <v>0</v>
      </c>
      <c r="F40" s="348">
        <f t="shared" si="10"/>
        <v>0</v>
      </c>
      <c r="G40" s="348">
        <f t="shared" si="10"/>
        <v>0</v>
      </c>
      <c r="H40" s="348">
        <f t="shared" si="10"/>
        <v>0</v>
      </c>
      <c r="I40" s="348">
        <f t="shared" si="10"/>
        <v>0</v>
      </c>
      <c r="J40" s="348">
        <f t="shared" si="10"/>
        <v>0</v>
      </c>
      <c r="K40" s="348">
        <f t="shared" si="10"/>
        <v>0</v>
      </c>
      <c r="L40" s="348">
        <f t="shared" si="10"/>
        <v>0</v>
      </c>
      <c r="M40" s="348">
        <f t="shared" si="10"/>
        <v>0</v>
      </c>
      <c r="N40" s="348">
        <f t="shared" si="10"/>
        <v>0</v>
      </c>
      <c r="O40" s="348">
        <f t="shared" si="10"/>
        <v>0</v>
      </c>
      <c r="P40" s="348">
        <f t="shared" si="10"/>
        <v>0</v>
      </c>
      <c r="Q40" s="176" t="e">
        <f t="shared" si="10"/>
        <v>#REF!</v>
      </c>
      <c r="R40" s="177"/>
      <c r="T40" s="179"/>
      <c r="U40" s="179"/>
      <c r="V40" s="179"/>
    </row>
    <row r="41" spans="1:22" s="183" customFormat="1" ht="15" customHeight="1" x14ac:dyDescent="0.45">
      <c r="A41" s="180"/>
      <c r="B41" s="300"/>
      <c r="C41" s="301"/>
      <c r="D41" s="181"/>
      <c r="E41" s="181"/>
      <c r="F41" s="181"/>
      <c r="G41" s="181"/>
      <c r="H41" s="181"/>
      <c r="I41" s="181"/>
      <c r="J41" s="181"/>
      <c r="K41" s="181"/>
      <c r="L41" s="181"/>
      <c r="M41" s="181"/>
      <c r="N41" s="181"/>
      <c r="O41" s="181"/>
      <c r="P41" s="181"/>
      <c r="Q41" s="182"/>
      <c r="R41" s="177"/>
      <c r="T41" s="184"/>
      <c r="U41" s="184"/>
      <c r="V41" s="184"/>
    </row>
    <row r="42" spans="1:22" ht="22.5" customHeight="1" x14ac:dyDescent="0.35">
      <c r="A42" s="146" t="s">
        <v>201</v>
      </c>
      <c r="B42" s="293"/>
      <c r="C42" s="293"/>
      <c r="D42" s="147"/>
      <c r="E42" s="147"/>
      <c r="F42" s="147"/>
      <c r="G42" s="147"/>
      <c r="H42" s="147"/>
      <c r="I42" s="147"/>
      <c r="J42" s="147"/>
      <c r="K42" s="147"/>
      <c r="L42" s="147"/>
      <c r="M42" s="147"/>
      <c r="N42" s="147"/>
      <c r="O42" s="147"/>
      <c r="P42" s="147"/>
      <c r="Q42" s="148"/>
      <c r="R42" s="149"/>
      <c r="S42" s="150"/>
    </row>
    <row r="43" spans="1:22" outlineLevel="3" x14ac:dyDescent="0.35">
      <c r="A43" s="353" t="s">
        <v>140</v>
      </c>
      <c r="B43" s="354"/>
      <c r="C43" s="355"/>
      <c r="D43" s="356"/>
      <c r="E43" s="357"/>
      <c r="F43" s="356"/>
      <c r="G43" s="357"/>
      <c r="H43" s="356"/>
      <c r="I43" s="357"/>
      <c r="J43" s="356"/>
      <c r="K43" s="357"/>
      <c r="L43" s="356"/>
      <c r="M43" s="357"/>
      <c r="N43" s="358"/>
      <c r="O43" s="358"/>
      <c r="P43" s="385"/>
      <c r="Q43" s="185"/>
      <c r="R43" s="116"/>
      <c r="V43" s="122"/>
    </row>
    <row r="44" spans="1:22" outlineLevel="3" x14ac:dyDescent="0.35">
      <c r="A44" s="352" t="s">
        <v>1</v>
      </c>
      <c r="B44" s="351"/>
      <c r="C44" s="296">
        <v>0</v>
      </c>
      <c r="D44" s="186">
        <v>0</v>
      </c>
      <c r="E44" s="186">
        <v>0</v>
      </c>
      <c r="F44" s="186">
        <v>0</v>
      </c>
      <c r="G44" s="186">
        <v>0</v>
      </c>
      <c r="H44" s="186">
        <v>0</v>
      </c>
      <c r="I44" s="186">
        <v>0</v>
      </c>
      <c r="J44" s="186">
        <v>0</v>
      </c>
      <c r="K44" s="186">
        <v>0</v>
      </c>
      <c r="L44" s="186">
        <v>0</v>
      </c>
      <c r="M44" s="186">
        <v>0</v>
      </c>
      <c r="N44" s="186">
        <v>0</v>
      </c>
      <c r="O44" s="186">
        <v>0</v>
      </c>
      <c r="P44" s="337">
        <f t="shared" ref="P44:P50" si="11">SUM(C44:O44)</f>
        <v>0</v>
      </c>
      <c r="Q44" s="156" t="e">
        <f>SUM(#REF!,#REF!,#REF!,#REF!,#REF!,#REF!,#REF!,#REF!,#REF!,#REF!,#REF!,#REF!)</f>
        <v>#REF!</v>
      </c>
      <c r="V44" s="122"/>
    </row>
    <row r="45" spans="1:22" outlineLevel="3" x14ac:dyDescent="0.35">
      <c r="A45" s="157" t="s">
        <v>1</v>
      </c>
      <c r="B45" s="294"/>
      <c r="C45" s="296">
        <v>0</v>
      </c>
      <c r="D45" s="186">
        <v>0</v>
      </c>
      <c r="E45" s="186">
        <v>0</v>
      </c>
      <c r="F45" s="186">
        <v>0</v>
      </c>
      <c r="G45" s="186">
        <v>0</v>
      </c>
      <c r="H45" s="186">
        <v>0</v>
      </c>
      <c r="I45" s="186">
        <v>0</v>
      </c>
      <c r="J45" s="186">
        <v>0</v>
      </c>
      <c r="K45" s="186">
        <v>0</v>
      </c>
      <c r="L45" s="186">
        <v>0</v>
      </c>
      <c r="M45" s="186">
        <v>0</v>
      </c>
      <c r="N45" s="186">
        <v>0</v>
      </c>
      <c r="O45" s="186">
        <v>0</v>
      </c>
      <c r="P45" s="337">
        <f t="shared" si="11"/>
        <v>0</v>
      </c>
      <c r="Q45" s="156" t="e">
        <f>SUM(#REF!,#REF!,#REF!,#REF!,#REF!,#REF!,#REF!,#REF!,#REF!,#REF!,#REF!,#REF!)</f>
        <v>#REF!</v>
      </c>
      <c r="V45" s="122"/>
    </row>
    <row r="46" spans="1:22" outlineLevel="3" x14ac:dyDescent="0.35">
      <c r="A46" s="157" t="s">
        <v>1</v>
      </c>
      <c r="B46" s="294"/>
      <c r="C46" s="296">
        <v>0</v>
      </c>
      <c r="D46" s="186">
        <v>0</v>
      </c>
      <c r="E46" s="186">
        <v>0</v>
      </c>
      <c r="F46" s="186">
        <v>0</v>
      </c>
      <c r="G46" s="186">
        <v>0</v>
      </c>
      <c r="H46" s="186">
        <v>0</v>
      </c>
      <c r="I46" s="186">
        <v>0</v>
      </c>
      <c r="J46" s="186">
        <v>0</v>
      </c>
      <c r="K46" s="186">
        <v>0</v>
      </c>
      <c r="L46" s="186">
        <v>0</v>
      </c>
      <c r="M46" s="186">
        <v>0</v>
      </c>
      <c r="N46" s="186">
        <v>0</v>
      </c>
      <c r="O46" s="186">
        <v>0</v>
      </c>
      <c r="P46" s="337">
        <f t="shared" si="11"/>
        <v>0</v>
      </c>
      <c r="Q46" s="156" t="e">
        <f>SUM(#REF!,#REF!,#REF!,#REF!,#REF!,#REF!,#REF!,#REF!,#REF!,#REF!,#REF!,#REF!)</f>
        <v>#REF!</v>
      </c>
      <c r="V46" s="122"/>
    </row>
    <row r="47" spans="1:22" outlineLevel="3" x14ac:dyDescent="0.35">
      <c r="A47" s="157" t="s">
        <v>1</v>
      </c>
      <c r="B47" s="294"/>
      <c r="C47" s="296">
        <v>0</v>
      </c>
      <c r="D47" s="186">
        <v>0</v>
      </c>
      <c r="E47" s="186">
        <v>0</v>
      </c>
      <c r="F47" s="186">
        <v>0</v>
      </c>
      <c r="G47" s="186">
        <v>0</v>
      </c>
      <c r="H47" s="186">
        <v>0</v>
      </c>
      <c r="I47" s="186">
        <v>0</v>
      </c>
      <c r="J47" s="186">
        <v>0</v>
      </c>
      <c r="K47" s="186">
        <v>0</v>
      </c>
      <c r="L47" s="186">
        <v>0</v>
      </c>
      <c r="M47" s="186">
        <v>0</v>
      </c>
      <c r="N47" s="186">
        <v>0</v>
      </c>
      <c r="O47" s="186">
        <v>0</v>
      </c>
      <c r="P47" s="337">
        <f t="shared" si="11"/>
        <v>0</v>
      </c>
      <c r="Q47" s="156" t="e">
        <f>SUM(#REF!,#REF!,#REF!,#REF!,#REF!,#REF!,#REF!,#REF!,#REF!,#REF!,#REF!,#REF!)</f>
        <v>#REF!</v>
      </c>
      <c r="V47" s="122"/>
    </row>
    <row r="48" spans="1:22" outlineLevel="3" x14ac:dyDescent="0.35">
      <c r="A48" s="157" t="s">
        <v>1</v>
      </c>
      <c r="B48" s="294"/>
      <c r="C48" s="296">
        <v>0</v>
      </c>
      <c r="D48" s="186">
        <v>0</v>
      </c>
      <c r="E48" s="186">
        <v>0</v>
      </c>
      <c r="F48" s="186">
        <v>0</v>
      </c>
      <c r="G48" s="186">
        <v>0</v>
      </c>
      <c r="H48" s="186">
        <v>0</v>
      </c>
      <c r="I48" s="186">
        <v>0</v>
      </c>
      <c r="J48" s="186">
        <v>0</v>
      </c>
      <c r="K48" s="186">
        <v>0</v>
      </c>
      <c r="L48" s="186">
        <v>0</v>
      </c>
      <c r="M48" s="186">
        <v>0</v>
      </c>
      <c r="N48" s="186">
        <v>0</v>
      </c>
      <c r="O48" s="186">
        <v>0</v>
      </c>
      <c r="P48" s="337">
        <f t="shared" si="11"/>
        <v>0</v>
      </c>
      <c r="Q48" s="156" t="e">
        <f>SUM(#REF!,#REF!,#REF!,#REF!,#REF!,#REF!,#REF!,#REF!,#REF!,#REF!,#REF!,#REF!)</f>
        <v>#REF!</v>
      </c>
      <c r="V48" s="122"/>
    </row>
    <row r="49" spans="1:22" outlineLevel="3" x14ac:dyDescent="0.35">
      <c r="A49" s="157" t="s">
        <v>1</v>
      </c>
      <c r="B49" s="294"/>
      <c r="C49" s="296">
        <v>0</v>
      </c>
      <c r="D49" s="186">
        <v>0</v>
      </c>
      <c r="E49" s="186">
        <v>0</v>
      </c>
      <c r="F49" s="186">
        <v>0</v>
      </c>
      <c r="G49" s="186">
        <v>0</v>
      </c>
      <c r="H49" s="186">
        <v>0</v>
      </c>
      <c r="I49" s="186">
        <v>0</v>
      </c>
      <c r="J49" s="186">
        <v>0</v>
      </c>
      <c r="K49" s="186">
        <v>0</v>
      </c>
      <c r="L49" s="186">
        <v>0</v>
      </c>
      <c r="M49" s="186">
        <v>0</v>
      </c>
      <c r="N49" s="186">
        <v>0</v>
      </c>
      <c r="O49" s="186">
        <v>0</v>
      </c>
      <c r="P49" s="337">
        <f t="shared" si="11"/>
        <v>0</v>
      </c>
      <c r="Q49" s="156" t="e">
        <f>SUM(#REF!,#REF!,#REF!,#REF!,#REF!,#REF!,#REF!,#REF!,#REF!,#REF!,#REF!,#REF!)</f>
        <v>#REF!</v>
      </c>
      <c r="V49" s="122"/>
    </row>
    <row r="50" spans="1:22" outlineLevel="3" x14ac:dyDescent="0.35">
      <c r="A50" s="157" t="s">
        <v>1</v>
      </c>
      <c r="B50" s="294"/>
      <c r="C50" s="296">
        <v>0</v>
      </c>
      <c r="D50" s="186">
        <v>0</v>
      </c>
      <c r="E50" s="186">
        <v>0</v>
      </c>
      <c r="F50" s="186">
        <v>0</v>
      </c>
      <c r="G50" s="186">
        <v>0</v>
      </c>
      <c r="H50" s="186">
        <v>0</v>
      </c>
      <c r="I50" s="186">
        <v>0</v>
      </c>
      <c r="J50" s="186">
        <v>0</v>
      </c>
      <c r="K50" s="186">
        <v>0</v>
      </c>
      <c r="L50" s="186">
        <v>0</v>
      </c>
      <c r="M50" s="186">
        <v>0</v>
      </c>
      <c r="N50" s="186">
        <v>0</v>
      </c>
      <c r="O50" s="186">
        <v>0</v>
      </c>
      <c r="P50" s="337">
        <f t="shared" si="11"/>
        <v>0</v>
      </c>
      <c r="Q50" s="175" t="e">
        <f>SUM(#REF!,#REF!,#REF!,#REF!,#REF!,#REF!,#REF!,#REF!,#REF!,#REF!,#REF!,#REF!)</f>
        <v>#REF!</v>
      </c>
      <c r="V50" s="122"/>
    </row>
    <row r="51" spans="1:22" outlineLevel="2" x14ac:dyDescent="0.35">
      <c r="A51" s="379" t="s">
        <v>139</v>
      </c>
      <c r="B51" s="334"/>
      <c r="C51" s="344">
        <f t="shared" ref="C51:Q51" si="12">SUM(C44:C50)</f>
        <v>0</v>
      </c>
      <c r="D51" s="338">
        <f t="shared" si="12"/>
        <v>0</v>
      </c>
      <c r="E51" s="338">
        <f t="shared" si="12"/>
        <v>0</v>
      </c>
      <c r="F51" s="338">
        <f t="shared" si="12"/>
        <v>0</v>
      </c>
      <c r="G51" s="338">
        <f t="shared" si="12"/>
        <v>0</v>
      </c>
      <c r="H51" s="338">
        <f t="shared" si="12"/>
        <v>0</v>
      </c>
      <c r="I51" s="338">
        <f t="shared" si="12"/>
        <v>0</v>
      </c>
      <c r="J51" s="338">
        <f t="shared" si="12"/>
        <v>0</v>
      </c>
      <c r="K51" s="338">
        <f t="shared" si="12"/>
        <v>0</v>
      </c>
      <c r="L51" s="338">
        <f t="shared" si="12"/>
        <v>0</v>
      </c>
      <c r="M51" s="338">
        <f t="shared" si="12"/>
        <v>0</v>
      </c>
      <c r="N51" s="338">
        <f t="shared" si="12"/>
        <v>0</v>
      </c>
      <c r="O51" s="338">
        <f t="shared" si="12"/>
        <v>0</v>
      </c>
      <c r="P51" s="338">
        <f t="shared" si="12"/>
        <v>0</v>
      </c>
      <c r="Q51" s="169" t="e">
        <f t="shared" si="12"/>
        <v>#REF!</v>
      </c>
      <c r="R51" s="116"/>
      <c r="V51" s="122"/>
    </row>
    <row r="52" spans="1:22" outlineLevel="3" x14ac:dyDescent="0.35">
      <c r="A52" s="359" t="s">
        <v>45</v>
      </c>
      <c r="B52" s="351"/>
      <c r="C52" s="296"/>
      <c r="D52" s="341"/>
      <c r="E52" s="342"/>
      <c r="F52" s="341"/>
      <c r="G52" s="342"/>
      <c r="H52" s="341"/>
      <c r="I52" s="342"/>
      <c r="J52" s="341"/>
      <c r="K52" s="342"/>
      <c r="L52" s="341"/>
      <c r="M52" s="342"/>
      <c r="N52" s="360"/>
      <c r="O52" s="360"/>
      <c r="P52" s="337"/>
      <c r="Q52" s="187"/>
      <c r="V52" s="122"/>
    </row>
    <row r="53" spans="1:22" outlineLevel="3" x14ac:dyDescent="0.35">
      <c r="A53" s="157" t="s">
        <v>171</v>
      </c>
      <c r="B53" s="164"/>
      <c r="C53" s="186">
        <v>0</v>
      </c>
      <c r="D53" s="186">
        <v>0</v>
      </c>
      <c r="E53" s="186">
        <v>0</v>
      </c>
      <c r="F53" s="186">
        <v>0</v>
      </c>
      <c r="G53" s="186">
        <v>0</v>
      </c>
      <c r="H53" s="186">
        <v>0</v>
      </c>
      <c r="I53" s="186">
        <v>0</v>
      </c>
      <c r="J53" s="186">
        <v>0</v>
      </c>
      <c r="K53" s="186">
        <v>0</v>
      </c>
      <c r="L53" s="186">
        <v>0</v>
      </c>
      <c r="M53" s="186">
        <v>0</v>
      </c>
      <c r="N53" s="186">
        <v>0</v>
      </c>
      <c r="O53" s="186">
        <v>0</v>
      </c>
      <c r="P53" s="337">
        <f t="shared" ref="P53:P59" si="13">SUM(C53:O53)</f>
        <v>0</v>
      </c>
      <c r="Q53" s="156" t="e">
        <f>SUM(#REF!,#REF!,#REF!,#REF!,#REF!,#REF!,#REF!,#REF!,#REF!,#REF!,#REF!,#REF!)</f>
        <v>#REF!</v>
      </c>
      <c r="R53" s="188"/>
      <c r="V53" s="122"/>
    </row>
    <row r="54" spans="1:22" outlineLevel="3" x14ac:dyDescent="0.35">
      <c r="A54" s="157" t="s">
        <v>172</v>
      </c>
      <c r="B54" s="164"/>
      <c r="C54" s="186">
        <v>0</v>
      </c>
      <c r="D54" s="186">
        <v>0</v>
      </c>
      <c r="E54" s="186">
        <v>0</v>
      </c>
      <c r="F54" s="186">
        <v>0</v>
      </c>
      <c r="G54" s="186">
        <v>0</v>
      </c>
      <c r="H54" s="186">
        <v>0</v>
      </c>
      <c r="I54" s="186">
        <v>0</v>
      </c>
      <c r="J54" s="186">
        <v>0</v>
      </c>
      <c r="K54" s="186">
        <v>0</v>
      </c>
      <c r="L54" s="186">
        <v>0</v>
      </c>
      <c r="M54" s="186">
        <v>0</v>
      </c>
      <c r="N54" s="186">
        <v>0</v>
      </c>
      <c r="O54" s="186">
        <v>0</v>
      </c>
      <c r="P54" s="337">
        <f t="shared" si="13"/>
        <v>0</v>
      </c>
      <c r="Q54" s="156" t="e">
        <f>SUM(#REF!,#REF!,#REF!,#REF!,#REF!,#REF!,#REF!,#REF!,#REF!,#REF!,#REF!,#REF!)</f>
        <v>#REF!</v>
      </c>
      <c r="R54" s="189"/>
      <c r="V54" s="122"/>
    </row>
    <row r="55" spans="1:22" outlineLevel="3" x14ac:dyDescent="0.35">
      <c r="A55" s="157" t="s">
        <v>173</v>
      </c>
      <c r="B55" s="164"/>
      <c r="C55" s="186">
        <v>0</v>
      </c>
      <c r="D55" s="186">
        <v>0</v>
      </c>
      <c r="E55" s="186">
        <v>0</v>
      </c>
      <c r="F55" s="186">
        <v>0</v>
      </c>
      <c r="G55" s="186">
        <v>0</v>
      </c>
      <c r="H55" s="186">
        <v>0</v>
      </c>
      <c r="I55" s="186">
        <v>0</v>
      </c>
      <c r="J55" s="186">
        <v>0</v>
      </c>
      <c r="K55" s="186">
        <v>0</v>
      </c>
      <c r="L55" s="186">
        <v>0</v>
      </c>
      <c r="M55" s="186">
        <v>0</v>
      </c>
      <c r="N55" s="186">
        <v>0</v>
      </c>
      <c r="O55" s="186">
        <v>0</v>
      </c>
      <c r="P55" s="337">
        <f t="shared" si="13"/>
        <v>0</v>
      </c>
      <c r="Q55" s="156" t="e">
        <f>SUM(#REF!,#REF!,#REF!,#REF!,#REF!,#REF!,#REF!,#REF!,#REF!,#REF!,#REF!,#REF!)</f>
        <v>#REF!</v>
      </c>
      <c r="R55" s="188"/>
      <c r="V55" s="122"/>
    </row>
    <row r="56" spans="1:22" outlineLevel="3" x14ac:dyDescent="0.35">
      <c r="A56" s="157" t="s">
        <v>174</v>
      </c>
      <c r="B56" s="164"/>
      <c r="C56" s="186">
        <v>0</v>
      </c>
      <c r="D56" s="186">
        <v>0</v>
      </c>
      <c r="E56" s="186">
        <v>0</v>
      </c>
      <c r="F56" s="186">
        <v>0</v>
      </c>
      <c r="G56" s="186">
        <v>0</v>
      </c>
      <c r="H56" s="186">
        <v>0</v>
      </c>
      <c r="I56" s="186">
        <v>0</v>
      </c>
      <c r="J56" s="186">
        <v>0</v>
      </c>
      <c r="K56" s="186">
        <v>0</v>
      </c>
      <c r="L56" s="186">
        <v>0</v>
      </c>
      <c r="M56" s="186">
        <v>0</v>
      </c>
      <c r="N56" s="186">
        <v>0</v>
      </c>
      <c r="O56" s="186">
        <v>0</v>
      </c>
      <c r="P56" s="337">
        <f t="shared" si="13"/>
        <v>0</v>
      </c>
      <c r="Q56" s="156" t="e">
        <f>SUM(#REF!,#REF!,#REF!,#REF!,#REF!,#REF!,#REF!,#REF!,#REF!,#REF!,#REF!,#REF!)</f>
        <v>#REF!</v>
      </c>
      <c r="R56" s="188"/>
      <c r="V56" s="122"/>
    </row>
    <row r="57" spans="1:22" outlineLevel="3" x14ac:dyDescent="0.35">
      <c r="A57" s="157" t="s">
        <v>151</v>
      </c>
      <c r="B57" s="164"/>
      <c r="C57" s="186">
        <v>0</v>
      </c>
      <c r="D57" s="186">
        <v>0</v>
      </c>
      <c r="E57" s="186">
        <v>0</v>
      </c>
      <c r="F57" s="186">
        <v>0</v>
      </c>
      <c r="G57" s="186">
        <v>0</v>
      </c>
      <c r="H57" s="186">
        <v>0</v>
      </c>
      <c r="I57" s="186">
        <v>0</v>
      </c>
      <c r="J57" s="186">
        <v>0</v>
      </c>
      <c r="K57" s="186">
        <v>0</v>
      </c>
      <c r="L57" s="186">
        <v>0</v>
      </c>
      <c r="M57" s="186">
        <v>0</v>
      </c>
      <c r="N57" s="186">
        <v>0</v>
      </c>
      <c r="O57" s="186">
        <v>0</v>
      </c>
      <c r="P57" s="337">
        <f t="shared" si="13"/>
        <v>0</v>
      </c>
      <c r="Q57" s="156" t="e">
        <f>SUM(#REF!,#REF!,#REF!,#REF!,#REF!,#REF!,#REF!,#REF!,#REF!,#REF!,#REF!,#REF!)</f>
        <v>#REF!</v>
      </c>
      <c r="R57" s="188"/>
      <c r="V57" s="122"/>
    </row>
    <row r="58" spans="1:22" outlineLevel="3" x14ac:dyDescent="0.35">
      <c r="A58" s="157" t="s">
        <v>151</v>
      </c>
      <c r="B58" s="164"/>
      <c r="C58" s="186">
        <v>0</v>
      </c>
      <c r="D58" s="186">
        <v>0</v>
      </c>
      <c r="E58" s="186">
        <v>0</v>
      </c>
      <c r="F58" s="186">
        <v>0</v>
      </c>
      <c r="G58" s="186">
        <v>0</v>
      </c>
      <c r="H58" s="186">
        <v>0</v>
      </c>
      <c r="I58" s="186">
        <v>0</v>
      </c>
      <c r="J58" s="186">
        <v>0</v>
      </c>
      <c r="K58" s="186">
        <v>0</v>
      </c>
      <c r="L58" s="186">
        <v>0</v>
      </c>
      <c r="M58" s="186">
        <v>0</v>
      </c>
      <c r="N58" s="186">
        <v>0</v>
      </c>
      <c r="O58" s="186">
        <v>0</v>
      </c>
      <c r="P58" s="337">
        <f t="shared" si="13"/>
        <v>0</v>
      </c>
      <c r="Q58" s="156" t="e">
        <f>SUM(#REF!,#REF!,#REF!,#REF!,#REF!,#REF!,#REF!,#REF!,#REF!,#REF!,#REF!,#REF!)</f>
        <v>#REF!</v>
      </c>
      <c r="R58" s="188"/>
      <c r="V58" s="122"/>
    </row>
    <row r="59" spans="1:22" outlineLevel="3" x14ac:dyDescent="0.35">
      <c r="A59" s="190" t="s">
        <v>151</v>
      </c>
      <c r="B59" s="164"/>
      <c r="C59" s="186">
        <v>0</v>
      </c>
      <c r="D59" s="186">
        <v>0</v>
      </c>
      <c r="E59" s="186">
        <v>0</v>
      </c>
      <c r="F59" s="186">
        <v>0</v>
      </c>
      <c r="G59" s="186">
        <v>0</v>
      </c>
      <c r="H59" s="186">
        <v>0</v>
      </c>
      <c r="I59" s="186">
        <v>0</v>
      </c>
      <c r="J59" s="186">
        <v>0</v>
      </c>
      <c r="K59" s="186">
        <v>0</v>
      </c>
      <c r="L59" s="186">
        <v>0</v>
      </c>
      <c r="M59" s="186">
        <v>0</v>
      </c>
      <c r="N59" s="186">
        <v>0</v>
      </c>
      <c r="O59" s="186">
        <v>0</v>
      </c>
      <c r="P59" s="337">
        <f t="shared" si="13"/>
        <v>0</v>
      </c>
      <c r="Q59" s="175" t="e">
        <f>SUM(#REF!,#REF!,#REF!,#REF!,#REF!,#REF!,#REF!,#REF!,#REF!,#REF!,#REF!,#REF!)</f>
        <v>#REF!</v>
      </c>
      <c r="R59" s="191"/>
      <c r="V59" s="122"/>
    </row>
    <row r="60" spans="1:22" outlineLevel="2" x14ac:dyDescent="0.35">
      <c r="A60" s="379" t="s">
        <v>132</v>
      </c>
      <c r="B60" s="380"/>
      <c r="C60" s="338">
        <f>SUM(C53:C59)</f>
        <v>0</v>
      </c>
      <c r="D60" s="338">
        <f t="shared" ref="D60:N60" si="14">SUM(D53:D59)</f>
        <v>0</v>
      </c>
      <c r="E60" s="338">
        <f t="shared" si="14"/>
        <v>0</v>
      </c>
      <c r="F60" s="338">
        <f t="shared" si="14"/>
        <v>0</v>
      </c>
      <c r="G60" s="338">
        <f t="shared" si="14"/>
        <v>0</v>
      </c>
      <c r="H60" s="338">
        <f t="shared" si="14"/>
        <v>0</v>
      </c>
      <c r="I60" s="338">
        <f t="shared" si="14"/>
        <v>0</v>
      </c>
      <c r="J60" s="338">
        <f t="shared" si="14"/>
        <v>0</v>
      </c>
      <c r="K60" s="338">
        <f t="shared" si="14"/>
        <v>0</v>
      </c>
      <c r="L60" s="338">
        <f t="shared" si="14"/>
        <v>0</v>
      </c>
      <c r="M60" s="338">
        <f t="shared" si="14"/>
        <v>0</v>
      </c>
      <c r="N60" s="338">
        <f t="shared" si="14"/>
        <v>0</v>
      </c>
      <c r="O60" s="338">
        <f>SUM(O53:O59)</f>
        <v>0</v>
      </c>
      <c r="P60" s="338">
        <f>SUM(P53:P59)</f>
        <v>0</v>
      </c>
      <c r="Q60" s="169" t="e">
        <f>SUM(Q53:Q59)</f>
        <v>#REF!</v>
      </c>
      <c r="S60" s="192"/>
      <c r="V60" s="122"/>
    </row>
    <row r="61" spans="1:22" outlineLevel="1" x14ac:dyDescent="0.35">
      <c r="A61" s="379" t="s">
        <v>138</v>
      </c>
      <c r="B61" s="380"/>
      <c r="C61" s="338">
        <f>+C51+C60</f>
        <v>0</v>
      </c>
      <c r="D61" s="338">
        <f t="shared" ref="D61:P61" si="15">+D51+D60</f>
        <v>0</v>
      </c>
      <c r="E61" s="338">
        <f t="shared" si="15"/>
        <v>0</v>
      </c>
      <c r="F61" s="338">
        <f t="shared" si="15"/>
        <v>0</v>
      </c>
      <c r="G61" s="338">
        <f t="shared" si="15"/>
        <v>0</v>
      </c>
      <c r="H61" s="338">
        <f t="shared" si="15"/>
        <v>0</v>
      </c>
      <c r="I61" s="338">
        <f t="shared" si="15"/>
        <v>0</v>
      </c>
      <c r="J61" s="338">
        <f t="shared" si="15"/>
        <v>0</v>
      </c>
      <c r="K61" s="338">
        <f t="shared" si="15"/>
        <v>0</v>
      </c>
      <c r="L61" s="338">
        <f t="shared" si="15"/>
        <v>0</v>
      </c>
      <c r="M61" s="338">
        <f t="shared" si="15"/>
        <v>0</v>
      </c>
      <c r="N61" s="338">
        <f t="shared" si="15"/>
        <v>0</v>
      </c>
      <c r="O61" s="338">
        <f>+O51+O60</f>
        <v>0</v>
      </c>
      <c r="P61" s="338">
        <f t="shared" si="15"/>
        <v>0</v>
      </c>
      <c r="Q61" s="193" t="e">
        <f>+Q51+Q60</f>
        <v>#REF!</v>
      </c>
      <c r="S61" s="192"/>
      <c r="V61" s="122"/>
    </row>
    <row r="62" spans="1:22" outlineLevel="2" x14ac:dyDescent="0.35">
      <c r="A62" s="359" t="s">
        <v>202</v>
      </c>
      <c r="B62" s="199"/>
      <c r="C62" s="342"/>
      <c r="D62" s="341"/>
      <c r="E62" s="342"/>
      <c r="F62" s="341"/>
      <c r="G62" s="342"/>
      <c r="H62" s="341"/>
      <c r="I62" s="342"/>
      <c r="J62" s="341"/>
      <c r="K62" s="342"/>
      <c r="L62" s="341"/>
      <c r="M62" s="342"/>
      <c r="N62" s="360"/>
      <c r="O62" s="360"/>
      <c r="P62" s="337"/>
      <c r="Q62" s="195"/>
      <c r="V62" s="122"/>
    </row>
    <row r="63" spans="1:22" outlineLevel="2" x14ac:dyDescent="0.35">
      <c r="A63" s="157" t="s">
        <v>134</v>
      </c>
      <c r="B63" s="194"/>
      <c r="C63" s="186">
        <v>0</v>
      </c>
      <c r="D63" s="196">
        <v>0</v>
      </c>
      <c r="E63" s="186">
        <v>0</v>
      </c>
      <c r="F63" s="196">
        <v>0</v>
      </c>
      <c r="G63" s="186">
        <v>0</v>
      </c>
      <c r="H63" s="196">
        <v>0</v>
      </c>
      <c r="I63" s="186">
        <v>0</v>
      </c>
      <c r="J63" s="196">
        <v>0</v>
      </c>
      <c r="K63" s="186">
        <v>0</v>
      </c>
      <c r="L63" s="196">
        <v>0</v>
      </c>
      <c r="M63" s="186">
        <v>0</v>
      </c>
      <c r="N63" s="186">
        <v>0</v>
      </c>
      <c r="O63" s="186">
        <v>0</v>
      </c>
      <c r="P63" s="337">
        <f t="shared" ref="P63:P68" si="16">SUM(C63:O63)</f>
        <v>0</v>
      </c>
      <c r="Q63" s="162" t="e">
        <f>SUM(#REF!,#REF!,#REF!,#REF!,#REF!,#REF!,#REF!,#REF!,#REF!,#REF!,#REF!,#REF!)</f>
        <v>#REF!</v>
      </c>
      <c r="V63" s="122"/>
    </row>
    <row r="64" spans="1:22" outlineLevel="2" x14ac:dyDescent="0.35">
      <c r="A64" s="157" t="s">
        <v>151</v>
      </c>
      <c r="B64" s="194"/>
      <c r="C64" s="186">
        <v>0</v>
      </c>
      <c r="D64" s="196">
        <v>0</v>
      </c>
      <c r="E64" s="186">
        <v>0</v>
      </c>
      <c r="F64" s="196">
        <v>0</v>
      </c>
      <c r="G64" s="186">
        <v>0</v>
      </c>
      <c r="H64" s="196">
        <v>0</v>
      </c>
      <c r="I64" s="186">
        <v>0</v>
      </c>
      <c r="J64" s="196">
        <v>0</v>
      </c>
      <c r="K64" s="186">
        <v>0</v>
      </c>
      <c r="L64" s="196">
        <v>0</v>
      </c>
      <c r="M64" s="186">
        <v>0</v>
      </c>
      <c r="N64" s="197">
        <v>0</v>
      </c>
      <c r="O64" s="197">
        <v>0</v>
      </c>
      <c r="P64" s="337">
        <f t="shared" si="16"/>
        <v>0</v>
      </c>
      <c r="Q64" s="156" t="e">
        <f>SUM(#REF!,#REF!,#REF!,#REF!,#REF!,#REF!,#REF!,#REF!,#REF!,#REF!,#REF!,#REF!)</f>
        <v>#REF!</v>
      </c>
      <c r="R64" s="198"/>
      <c r="V64" s="122"/>
    </row>
    <row r="65" spans="1:22" outlineLevel="2" x14ac:dyDescent="0.35">
      <c r="A65" s="157" t="s">
        <v>151</v>
      </c>
      <c r="B65" s="194"/>
      <c r="C65" s="186">
        <v>0</v>
      </c>
      <c r="D65" s="196">
        <v>0</v>
      </c>
      <c r="E65" s="186">
        <v>0</v>
      </c>
      <c r="F65" s="196">
        <v>0</v>
      </c>
      <c r="G65" s="186">
        <v>0</v>
      </c>
      <c r="H65" s="196">
        <v>0</v>
      </c>
      <c r="I65" s="186">
        <v>0</v>
      </c>
      <c r="J65" s="196">
        <v>0</v>
      </c>
      <c r="K65" s="186">
        <v>0</v>
      </c>
      <c r="L65" s="196">
        <v>0</v>
      </c>
      <c r="M65" s="186">
        <v>0</v>
      </c>
      <c r="N65" s="197">
        <v>0</v>
      </c>
      <c r="O65" s="197">
        <v>0</v>
      </c>
      <c r="P65" s="337">
        <f t="shared" si="16"/>
        <v>0</v>
      </c>
      <c r="Q65" s="156" t="e">
        <f>SUM(#REF!,#REF!,#REF!,#REF!,#REF!,#REF!,#REF!,#REF!,#REF!,#REF!,#REF!,#REF!)</f>
        <v>#REF!</v>
      </c>
      <c r="R65" s="198"/>
      <c r="V65" s="122"/>
    </row>
    <row r="66" spans="1:22" outlineLevel="2" x14ac:dyDescent="0.35">
      <c r="A66" s="157" t="s">
        <v>151</v>
      </c>
      <c r="B66" s="194"/>
      <c r="C66" s="186">
        <v>0</v>
      </c>
      <c r="D66" s="196">
        <v>0</v>
      </c>
      <c r="E66" s="186">
        <v>0</v>
      </c>
      <c r="F66" s="196">
        <v>0</v>
      </c>
      <c r="G66" s="186">
        <v>0</v>
      </c>
      <c r="H66" s="196">
        <v>0</v>
      </c>
      <c r="I66" s="186">
        <v>0</v>
      </c>
      <c r="J66" s="196">
        <v>0</v>
      </c>
      <c r="K66" s="186">
        <v>0</v>
      </c>
      <c r="L66" s="196">
        <v>0</v>
      </c>
      <c r="M66" s="186">
        <v>0</v>
      </c>
      <c r="N66" s="197">
        <v>0</v>
      </c>
      <c r="O66" s="197">
        <v>0</v>
      </c>
      <c r="P66" s="337">
        <f t="shared" si="16"/>
        <v>0</v>
      </c>
      <c r="Q66" s="156" t="e">
        <f>SUM(#REF!,#REF!,#REF!,#REF!,#REF!,#REF!,#REF!,#REF!,#REF!,#REF!,#REF!,#REF!)</f>
        <v>#REF!</v>
      </c>
      <c r="R66" s="198"/>
      <c r="V66" s="122"/>
    </row>
    <row r="67" spans="1:22" outlineLevel="2" x14ac:dyDescent="0.35">
      <c r="A67" s="157" t="s">
        <v>151</v>
      </c>
      <c r="B67" s="194"/>
      <c r="C67" s="186">
        <v>0</v>
      </c>
      <c r="D67" s="196">
        <v>0</v>
      </c>
      <c r="E67" s="186">
        <v>0</v>
      </c>
      <c r="F67" s="196">
        <v>0</v>
      </c>
      <c r="G67" s="186">
        <v>0</v>
      </c>
      <c r="H67" s="196">
        <v>0</v>
      </c>
      <c r="I67" s="186">
        <v>0</v>
      </c>
      <c r="J67" s="196">
        <v>0</v>
      </c>
      <c r="K67" s="186">
        <v>0</v>
      </c>
      <c r="L67" s="196">
        <v>0</v>
      </c>
      <c r="M67" s="186">
        <v>0</v>
      </c>
      <c r="N67" s="197">
        <v>0</v>
      </c>
      <c r="O67" s="197">
        <v>0</v>
      </c>
      <c r="P67" s="337">
        <f t="shared" si="16"/>
        <v>0</v>
      </c>
      <c r="Q67" s="156" t="e">
        <f>SUM(#REF!,#REF!,#REF!,#REF!,#REF!,#REF!,#REF!,#REF!,#REF!,#REF!,#REF!,#REF!)</f>
        <v>#REF!</v>
      </c>
      <c r="V67" s="122"/>
    </row>
    <row r="68" spans="1:22" outlineLevel="2" x14ac:dyDescent="0.35">
      <c r="A68" s="157" t="s">
        <v>151</v>
      </c>
      <c r="B68" s="194"/>
      <c r="C68" s="186">
        <v>0</v>
      </c>
      <c r="D68" s="196">
        <v>0</v>
      </c>
      <c r="E68" s="186">
        <v>0</v>
      </c>
      <c r="F68" s="196">
        <v>0</v>
      </c>
      <c r="G68" s="186">
        <v>0</v>
      </c>
      <c r="H68" s="196">
        <v>0</v>
      </c>
      <c r="I68" s="186">
        <v>0</v>
      </c>
      <c r="J68" s="196">
        <v>0</v>
      </c>
      <c r="K68" s="186">
        <v>0</v>
      </c>
      <c r="L68" s="196">
        <v>0</v>
      </c>
      <c r="M68" s="186">
        <v>0</v>
      </c>
      <c r="N68" s="197">
        <v>0</v>
      </c>
      <c r="O68" s="197">
        <v>0</v>
      </c>
      <c r="P68" s="337">
        <f t="shared" si="16"/>
        <v>0</v>
      </c>
      <c r="Q68" s="156" t="e">
        <f>SUM(#REF!,#REF!,#REF!,#REF!,#REF!,#REF!,#REF!,#REF!,#REF!,#REF!,#REF!,#REF!)</f>
        <v>#REF!</v>
      </c>
      <c r="V68" s="122"/>
    </row>
    <row r="69" spans="1:22" s="170" customFormat="1" outlineLevel="1" x14ac:dyDescent="0.35">
      <c r="A69" s="343" t="s">
        <v>210</v>
      </c>
      <c r="B69" s="375"/>
      <c r="C69" s="338">
        <f>SUM(C63:C68)</f>
        <v>0</v>
      </c>
      <c r="D69" s="338">
        <f t="shared" ref="D69:P69" si="17">SUM(D63:D68)</f>
        <v>0</v>
      </c>
      <c r="E69" s="338">
        <f t="shared" si="17"/>
        <v>0</v>
      </c>
      <c r="F69" s="338">
        <f t="shared" si="17"/>
        <v>0</v>
      </c>
      <c r="G69" s="338">
        <f t="shared" si="17"/>
        <v>0</v>
      </c>
      <c r="H69" s="338">
        <f t="shared" si="17"/>
        <v>0</v>
      </c>
      <c r="I69" s="338">
        <f t="shared" si="17"/>
        <v>0</v>
      </c>
      <c r="J69" s="338">
        <f t="shared" si="17"/>
        <v>0</v>
      </c>
      <c r="K69" s="338">
        <f t="shared" si="17"/>
        <v>0</v>
      </c>
      <c r="L69" s="338">
        <f t="shared" si="17"/>
        <v>0</v>
      </c>
      <c r="M69" s="338">
        <f t="shared" si="17"/>
        <v>0</v>
      </c>
      <c r="N69" s="338">
        <f t="shared" si="17"/>
        <v>0</v>
      </c>
      <c r="O69" s="338">
        <f>SUM(O63:O68)</f>
        <v>0</v>
      </c>
      <c r="P69" s="338">
        <f t="shared" si="17"/>
        <v>0</v>
      </c>
      <c r="Q69" s="169" t="e">
        <f>SUM(Q63:Q68)</f>
        <v>#REF!</v>
      </c>
      <c r="R69" s="116"/>
      <c r="T69" s="122"/>
      <c r="U69" s="122"/>
      <c r="V69" s="122"/>
    </row>
    <row r="70" spans="1:22" outlineLevel="2" x14ac:dyDescent="0.35">
      <c r="A70" s="359" t="s">
        <v>135</v>
      </c>
      <c r="B70" s="199"/>
      <c r="C70" s="165"/>
      <c r="D70" s="199"/>
      <c r="E70" s="165"/>
      <c r="F70" s="199"/>
      <c r="G70" s="165"/>
      <c r="H70" s="199"/>
      <c r="I70" s="165"/>
      <c r="J70" s="199"/>
      <c r="K70" s="165"/>
      <c r="L70" s="199"/>
      <c r="M70" s="165"/>
      <c r="N70" s="200"/>
      <c r="O70" s="200"/>
      <c r="P70" s="337"/>
      <c r="Q70" s="187"/>
      <c r="V70" s="122"/>
    </row>
    <row r="71" spans="1:22" outlineLevel="2" x14ac:dyDescent="0.35">
      <c r="A71" s="157" t="s">
        <v>153</v>
      </c>
      <c r="B71" s="194"/>
      <c r="C71" s="186">
        <v>0</v>
      </c>
      <c r="D71" s="196">
        <v>0</v>
      </c>
      <c r="E71" s="186">
        <v>0</v>
      </c>
      <c r="F71" s="196">
        <v>0</v>
      </c>
      <c r="G71" s="186">
        <v>0</v>
      </c>
      <c r="H71" s="196">
        <v>0</v>
      </c>
      <c r="I71" s="186">
        <v>0</v>
      </c>
      <c r="J71" s="196">
        <v>0</v>
      </c>
      <c r="K71" s="186">
        <v>0</v>
      </c>
      <c r="L71" s="196">
        <v>0</v>
      </c>
      <c r="M71" s="186">
        <v>0</v>
      </c>
      <c r="N71" s="197">
        <v>0</v>
      </c>
      <c r="O71" s="197">
        <v>0</v>
      </c>
      <c r="P71" s="337">
        <f t="shared" ref="P71:P77" si="18">SUM(C71:O71)</f>
        <v>0</v>
      </c>
      <c r="Q71" s="156" t="e">
        <f>SUM(#REF!,#REF!,#REF!,#REF!,#REF!,#REF!,#REF!,#REF!,#REF!,#REF!,#REF!,#REF!)</f>
        <v>#REF!</v>
      </c>
      <c r="V71" s="122"/>
    </row>
    <row r="72" spans="1:22" outlineLevel="2" x14ac:dyDescent="0.35">
      <c r="A72" s="157" t="s">
        <v>152</v>
      </c>
      <c r="B72" s="194"/>
      <c r="C72" s="186">
        <v>0</v>
      </c>
      <c r="D72" s="196">
        <v>0</v>
      </c>
      <c r="E72" s="186">
        <v>0</v>
      </c>
      <c r="F72" s="196">
        <v>0</v>
      </c>
      <c r="G72" s="186">
        <v>0</v>
      </c>
      <c r="H72" s="196">
        <v>0</v>
      </c>
      <c r="I72" s="186">
        <v>0</v>
      </c>
      <c r="J72" s="196">
        <v>0</v>
      </c>
      <c r="K72" s="186">
        <v>0</v>
      </c>
      <c r="L72" s="196">
        <v>0</v>
      </c>
      <c r="M72" s="186">
        <v>0</v>
      </c>
      <c r="N72" s="197">
        <v>0</v>
      </c>
      <c r="O72" s="197">
        <v>0</v>
      </c>
      <c r="P72" s="337">
        <f t="shared" si="18"/>
        <v>0</v>
      </c>
      <c r="Q72" s="156" t="e">
        <f>SUM(#REF!,#REF!,#REF!,#REF!,#REF!,#REF!,#REF!,#REF!,#REF!,#REF!,#REF!,#REF!)</f>
        <v>#REF!</v>
      </c>
      <c r="V72" s="122"/>
    </row>
    <row r="73" spans="1:22" outlineLevel="2" x14ac:dyDescent="0.35">
      <c r="A73" s="157" t="s">
        <v>154</v>
      </c>
      <c r="B73" s="194"/>
      <c r="C73" s="186">
        <v>0</v>
      </c>
      <c r="D73" s="196">
        <v>0</v>
      </c>
      <c r="E73" s="186">
        <v>0</v>
      </c>
      <c r="F73" s="196">
        <v>0</v>
      </c>
      <c r="G73" s="186">
        <v>0</v>
      </c>
      <c r="H73" s="196">
        <v>0</v>
      </c>
      <c r="I73" s="186">
        <v>0</v>
      </c>
      <c r="J73" s="196">
        <v>0</v>
      </c>
      <c r="K73" s="186">
        <v>0</v>
      </c>
      <c r="L73" s="196">
        <v>0</v>
      </c>
      <c r="M73" s="186">
        <v>0</v>
      </c>
      <c r="N73" s="197">
        <v>0</v>
      </c>
      <c r="O73" s="197">
        <v>0</v>
      </c>
      <c r="P73" s="337">
        <f t="shared" si="18"/>
        <v>0</v>
      </c>
      <c r="Q73" s="156" t="e">
        <f>SUM(#REF!,#REF!,#REF!,#REF!,#REF!,#REF!,#REF!,#REF!,#REF!,#REF!,#REF!,#REF!)</f>
        <v>#REF!</v>
      </c>
      <c r="V73" s="122"/>
    </row>
    <row r="74" spans="1:22" outlineLevel="2" x14ac:dyDescent="0.35">
      <c r="A74" s="157" t="s">
        <v>155</v>
      </c>
      <c r="B74" s="194"/>
      <c r="C74" s="186">
        <v>0</v>
      </c>
      <c r="D74" s="196">
        <v>0</v>
      </c>
      <c r="E74" s="186">
        <v>0</v>
      </c>
      <c r="F74" s="196">
        <v>0</v>
      </c>
      <c r="G74" s="186">
        <v>0</v>
      </c>
      <c r="H74" s="196">
        <v>0</v>
      </c>
      <c r="I74" s="186">
        <v>0</v>
      </c>
      <c r="J74" s="196">
        <v>0</v>
      </c>
      <c r="K74" s="186">
        <v>0</v>
      </c>
      <c r="L74" s="196">
        <v>0</v>
      </c>
      <c r="M74" s="186">
        <v>0</v>
      </c>
      <c r="N74" s="197">
        <v>0</v>
      </c>
      <c r="O74" s="197">
        <v>0</v>
      </c>
      <c r="P74" s="337">
        <f t="shared" si="18"/>
        <v>0</v>
      </c>
      <c r="Q74" s="156" t="e">
        <f>SUM(#REF!,#REF!,#REF!,#REF!,#REF!,#REF!,#REF!,#REF!,#REF!,#REF!,#REF!,#REF!)</f>
        <v>#REF!</v>
      </c>
      <c r="V74" s="122"/>
    </row>
    <row r="75" spans="1:22" outlineLevel="2" x14ac:dyDescent="0.35">
      <c r="A75" s="157" t="s">
        <v>19</v>
      </c>
      <c r="B75" s="194"/>
      <c r="C75" s="186">
        <v>0</v>
      </c>
      <c r="D75" s="196">
        <v>0</v>
      </c>
      <c r="E75" s="186">
        <v>0</v>
      </c>
      <c r="F75" s="196">
        <v>0</v>
      </c>
      <c r="G75" s="186">
        <v>0</v>
      </c>
      <c r="H75" s="196">
        <v>0</v>
      </c>
      <c r="I75" s="186">
        <v>0</v>
      </c>
      <c r="J75" s="196">
        <v>0</v>
      </c>
      <c r="K75" s="186">
        <v>0</v>
      </c>
      <c r="L75" s="196">
        <v>0</v>
      </c>
      <c r="M75" s="186">
        <v>0</v>
      </c>
      <c r="N75" s="197">
        <v>0</v>
      </c>
      <c r="O75" s="197">
        <v>0</v>
      </c>
      <c r="P75" s="337">
        <f t="shared" si="18"/>
        <v>0</v>
      </c>
      <c r="Q75" s="156" t="e">
        <f>SUM(#REF!,#REF!,#REF!,#REF!,#REF!,#REF!,#REF!,#REF!,#REF!,#REF!,#REF!,#REF!)</f>
        <v>#REF!</v>
      </c>
      <c r="V75" s="122"/>
    </row>
    <row r="76" spans="1:22" outlineLevel="2" x14ac:dyDescent="0.35">
      <c r="A76" s="157" t="s">
        <v>151</v>
      </c>
      <c r="B76" s="194"/>
      <c r="C76" s="186">
        <v>0</v>
      </c>
      <c r="D76" s="196">
        <v>0</v>
      </c>
      <c r="E76" s="186">
        <v>0</v>
      </c>
      <c r="F76" s="196">
        <v>0</v>
      </c>
      <c r="G76" s="186">
        <v>0</v>
      </c>
      <c r="H76" s="196">
        <v>0</v>
      </c>
      <c r="I76" s="186">
        <v>0</v>
      </c>
      <c r="J76" s="196">
        <v>0</v>
      </c>
      <c r="K76" s="186">
        <v>0</v>
      </c>
      <c r="L76" s="196">
        <v>0</v>
      </c>
      <c r="M76" s="186">
        <v>0</v>
      </c>
      <c r="N76" s="197">
        <v>0</v>
      </c>
      <c r="O76" s="197">
        <v>0</v>
      </c>
      <c r="P76" s="337">
        <f t="shared" si="18"/>
        <v>0</v>
      </c>
      <c r="Q76" s="156" t="e">
        <f>SUM(#REF!,#REF!,#REF!,#REF!,#REF!,#REF!,#REF!,#REF!,#REF!,#REF!,#REF!,#REF!)</f>
        <v>#REF!</v>
      </c>
      <c r="V76" s="122"/>
    </row>
    <row r="77" spans="1:22" outlineLevel="2" x14ac:dyDescent="0.35">
      <c r="A77" s="157" t="s">
        <v>151</v>
      </c>
      <c r="B77" s="194"/>
      <c r="C77" s="186">
        <v>0</v>
      </c>
      <c r="D77" s="196">
        <v>0</v>
      </c>
      <c r="E77" s="186">
        <v>0</v>
      </c>
      <c r="F77" s="196">
        <v>0</v>
      </c>
      <c r="G77" s="186">
        <v>0</v>
      </c>
      <c r="H77" s="196">
        <v>0</v>
      </c>
      <c r="I77" s="186">
        <v>0</v>
      </c>
      <c r="J77" s="196">
        <v>0</v>
      </c>
      <c r="K77" s="186">
        <v>0</v>
      </c>
      <c r="L77" s="196">
        <v>0</v>
      </c>
      <c r="M77" s="186">
        <v>0</v>
      </c>
      <c r="N77" s="197">
        <v>0</v>
      </c>
      <c r="O77" s="197">
        <v>0</v>
      </c>
      <c r="P77" s="337">
        <f t="shared" si="18"/>
        <v>0</v>
      </c>
      <c r="Q77" s="156" t="e">
        <f>SUM(#REF!,#REF!,#REF!,#REF!,#REF!,#REF!,#REF!,#REF!,#REF!,#REF!,#REF!,#REF!)</f>
        <v>#REF!</v>
      </c>
      <c r="V77" s="122"/>
    </row>
    <row r="78" spans="1:22" s="170" customFormat="1" outlineLevel="1" x14ac:dyDescent="0.35">
      <c r="A78" s="343" t="s">
        <v>133</v>
      </c>
      <c r="B78" s="375"/>
      <c r="C78" s="338">
        <f t="shared" ref="C78:Q78" si="19">SUM(C71:C77)</f>
        <v>0</v>
      </c>
      <c r="D78" s="338">
        <f t="shared" si="19"/>
        <v>0</v>
      </c>
      <c r="E78" s="338">
        <f t="shared" si="19"/>
        <v>0</v>
      </c>
      <c r="F78" s="338">
        <f t="shared" si="19"/>
        <v>0</v>
      </c>
      <c r="G78" s="338">
        <f t="shared" si="19"/>
        <v>0</v>
      </c>
      <c r="H78" s="338">
        <f t="shared" si="19"/>
        <v>0</v>
      </c>
      <c r="I78" s="338">
        <f t="shared" si="19"/>
        <v>0</v>
      </c>
      <c r="J78" s="338">
        <f t="shared" si="19"/>
        <v>0</v>
      </c>
      <c r="K78" s="338">
        <f t="shared" si="19"/>
        <v>0</v>
      </c>
      <c r="L78" s="338">
        <f t="shared" si="19"/>
        <v>0</v>
      </c>
      <c r="M78" s="338">
        <f t="shared" si="19"/>
        <v>0</v>
      </c>
      <c r="N78" s="338">
        <f t="shared" si="19"/>
        <v>0</v>
      </c>
      <c r="O78" s="338">
        <f t="shared" si="19"/>
        <v>0</v>
      </c>
      <c r="P78" s="338">
        <f t="shared" si="19"/>
        <v>0</v>
      </c>
      <c r="Q78" s="169" t="e">
        <f t="shared" si="19"/>
        <v>#REF!</v>
      </c>
      <c r="R78" s="116"/>
      <c r="T78" s="122"/>
      <c r="U78" s="122"/>
      <c r="V78" s="122"/>
    </row>
    <row r="79" spans="1:22" outlineLevel="2" x14ac:dyDescent="0.35">
      <c r="A79" s="359" t="s">
        <v>136</v>
      </c>
      <c r="B79" s="199"/>
      <c r="C79" s="342"/>
      <c r="D79" s="341"/>
      <c r="E79" s="342"/>
      <c r="F79" s="341"/>
      <c r="G79" s="342"/>
      <c r="H79" s="341"/>
      <c r="I79" s="342"/>
      <c r="J79" s="341"/>
      <c r="K79" s="342"/>
      <c r="L79" s="341"/>
      <c r="M79" s="342"/>
      <c r="N79" s="360"/>
      <c r="O79" s="360"/>
      <c r="P79" s="337"/>
      <c r="Q79" s="187"/>
      <c r="V79" s="122"/>
    </row>
    <row r="80" spans="1:22" outlineLevel="2" x14ac:dyDescent="0.35">
      <c r="A80" s="352" t="s">
        <v>22</v>
      </c>
      <c r="B80" s="199"/>
      <c r="C80" s="165">
        <v>0</v>
      </c>
      <c r="D80" s="199">
        <v>0</v>
      </c>
      <c r="E80" s="165">
        <v>0</v>
      </c>
      <c r="F80" s="199">
        <v>0</v>
      </c>
      <c r="G80" s="165">
        <v>0</v>
      </c>
      <c r="H80" s="199">
        <v>0</v>
      </c>
      <c r="I80" s="165">
        <v>0</v>
      </c>
      <c r="J80" s="199">
        <v>0</v>
      </c>
      <c r="K80" s="165">
        <v>0</v>
      </c>
      <c r="L80" s="199">
        <v>0</v>
      </c>
      <c r="M80" s="165">
        <v>0</v>
      </c>
      <c r="N80" s="200">
        <v>0</v>
      </c>
      <c r="O80" s="200">
        <v>0</v>
      </c>
      <c r="P80" s="337">
        <f t="shared" ref="P80:P88" si="20">SUM(C80:O80)</f>
        <v>0</v>
      </c>
      <c r="Q80" s="156" t="e">
        <f>SUM(#REF!,#REF!,#REF!,#REF!,#REF!,#REF!,#REF!,#REF!,#REF!,#REF!,#REF!,#REF!)</f>
        <v>#REF!</v>
      </c>
      <c r="V80" s="122"/>
    </row>
    <row r="81" spans="1:22" outlineLevel="2" x14ac:dyDescent="0.35">
      <c r="A81" s="157" t="s">
        <v>185</v>
      </c>
      <c r="B81" s="194"/>
      <c r="C81" s="165">
        <v>0</v>
      </c>
      <c r="D81" s="199">
        <v>0</v>
      </c>
      <c r="E81" s="165">
        <v>0</v>
      </c>
      <c r="F81" s="199">
        <v>0</v>
      </c>
      <c r="G81" s="165">
        <v>0</v>
      </c>
      <c r="H81" s="199">
        <v>0</v>
      </c>
      <c r="I81" s="165">
        <v>0</v>
      </c>
      <c r="J81" s="199">
        <v>0</v>
      </c>
      <c r="K81" s="165">
        <v>0</v>
      </c>
      <c r="L81" s="199">
        <v>0</v>
      </c>
      <c r="M81" s="165">
        <v>0</v>
      </c>
      <c r="N81" s="200">
        <v>0</v>
      </c>
      <c r="O81" s="200">
        <v>0</v>
      </c>
      <c r="P81" s="337">
        <f t="shared" si="20"/>
        <v>0</v>
      </c>
      <c r="Q81" s="156" t="e">
        <f>SUM(#REF!,#REF!,#REF!,#REF!,#REF!,#REF!,#REF!,#REF!,#REF!,#REF!,#REF!,#REF!)</f>
        <v>#REF!</v>
      </c>
      <c r="V81" s="122"/>
    </row>
    <row r="82" spans="1:22" outlineLevel="2" x14ac:dyDescent="0.35">
      <c r="A82" s="157" t="s">
        <v>141</v>
      </c>
      <c r="B82" s="194"/>
      <c r="C82" s="165">
        <v>0</v>
      </c>
      <c r="D82" s="199">
        <v>0</v>
      </c>
      <c r="E82" s="165">
        <v>0</v>
      </c>
      <c r="F82" s="199">
        <v>0</v>
      </c>
      <c r="G82" s="165">
        <v>0</v>
      </c>
      <c r="H82" s="199">
        <v>0</v>
      </c>
      <c r="I82" s="165">
        <v>0</v>
      </c>
      <c r="J82" s="199">
        <v>0</v>
      </c>
      <c r="K82" s="165">
        <v>0</v>
      </c>
      <c r="L82" s="199">
        <v>0</v>
      </c>
      <c r="M82" s="165">
        <v>0</v>
      </c>
      <c r="N82" s="200">
        <v>0</v>
      </c>
      <c r="O82" s="200">
        <v>0</v>
      </c>
      <c r="P82" s="337">
        <f t="shared" si="20"/>
        <v>0</v>
      </c>
      <c r="Q82" s="156" t="e">
        <f>SUM(#REF!,#REF!,#REF!,#REF!,#REF!,#REF!,#REF!,#REF!,#REF!,#REF!,#REF!,#REF!)</f>
        <v>#REF!</v>
      </c>
      <c r="V82" s="122"/>
    </row>
    <row r="83" spans="1:22" outlineLevel="2" x14ac:dyDescent="0.35">
      <c r="A83" s="157" t="s">
        <v>141</v>
      </c>
      <c r="B83" s="194"/>
      <c r="C83" s="165">
        <v>0</v>
      </c>
      <c r="D83" s="199">
        <v>0</v>
      </c>
      <c r="E83" s="165">
        <v>0</v>
      </c>
      <c r="F83" s="199">
        <v>0</v>
      </c>
      <c r="G83" s="165">
        <v>0</v>
      </c>
      <c r="H83" s="199">
        <v>0</v>
      </c>
      <c r="I83" s="165">
        <v>0</v>
      </c>
      <c r="J83" s="199">
        <v>0</v>
      </c>
      <c r="K83" s="165">
        <v>0</v>
      </c>
      <c r="L83" s="199">
        <v>0</v>
      </c>
      <c r="M83" s="165">
        <v>0</v>
      </c>
      <c r="N83" s="200">
        <v>0</v>
      </c>
      <c r="O83" s="200">
        <v>0</v>
      </c>
      <c r="P83" s="337">
        <f t="shared" si="20"/>
        <v>0</v>
      </c>
      <c r="Q83" s="156" t="e">
        <f>SUM(#REF!,#REF!,#REF!,#REF!,#REF!,#REF!,#REF!,#REF!,#REF!,#REF!,#REF!,#REF!)</f>
        <v>#REF!</v>
      </c>
      <c r="V83" s="122"/>
    </row>
    <row r="84" spans="1:22" outlineLevel="2" x14ac:dyDescent="0.35">
      <c r="A84" s="157" t="s">
        <v>141</v>
      </c>
      <c r="B84" s="194"/>
      <c r="C84" s="165">
        <v>0</v>
      </c>
      <c r="D84" s="199">
        <v>0</v>
      </c>
      <c r="E84" s="165">
        <v>0</v>
      </c>
      <c r="F84" s="199">
        <v>0</v>
      </c>
      <c r="G84" s="165">
        <v>0</v>
      </c>
      <c r="H84" s="199">
        <v>0</v>
      </c>
      <c r="I84" s="165">
        <v>0</v>
      </c>
      <c r="J84" s="199">
        <v>0</v>
      </c>
      <c r="K84" s="165">
        <v>0</v>
      </c>
      <c r="L84" s="199">
        <v>0</v>
      </c>
      <c r="M84" s="165">
        <v>0</v>
      </c>
      <c r="N84" s="200">
        <v>0</v>
      </c>
      <c r="O84" s="200">
        <v>0</v>
      </c>
      <c r="P84" s="337">
        <f t="shared" si="20"/>
        <v>0</v>
      </c>
      <c r="Q84" s="156" t="e">
        <f>SUM(#REF!,#REF!,#REF!,#REF!,#REF!,#REF!,#REF!,#REF!,#REF!,#REF!,#REF!,#REF!)</f>
        <v>#REF!</v>
      </c>
      <c r="V84" s="122"/>
    </row>
    <row r="85" spans="1:22" outlineLevel="2" x14ac:dyDescent="0.35">
      <c r="A85" s="157" t="s">
        <v>141</v>
      </c>
      <c r="B85" s="194"/>
      <c r="C85" s="165">
        <v>0</v>
      </c>
      <c r="D85" s="199">
        <v>0</v>
      </c>
      <c r="E85" s="165">
        <v>0</v>
      </c>
      <c r="F85" s="199">
        <v>0</v>
      </c>
      <c r="G85" s="165">
        <v>0</v>
      </c>
      <c r="H85" s="199">
        <v>0</v>
      </c>
      <c r="I85" s="165">
        <v>0</v>
      </c>
      <c r="J85" s="199">
        <v>0</v>
      </c>
      <c r="K85" s="165">
        <v>0</v>
      </c>
      <c r="L85" s="199">
        <v>0</v>
      </c>
      <c r="M85" s="165">
        <v>0</v>
      </c>
      <c r="N85" s="200">
        <v>0</v>
      </c>
      <c r="O85" s="200">
        <v>0</v>
      </c>
      <c r="P85" s="337">
        <f t="shared" si="20"/>
        <v>0</v>
      </c>
      <c r="Q85" s="156" t="e">
        <f>SUM(#REF!,#REF!,#REF!,#REF!,#REF!,#REF!,#REF!,#REF!,#REF!,#REF!,#REF!,#REF!)</f>
        <v>#REF!</v>
      </c>
      <c r="V85" s="122"/>
    </row>
    <row r="86" spans="1:22" outlineLevel="2" x14ac:dyDescent="0.35">
      <c r="A86" s="157" t="s">
        <v>141</v>
      </c>
      <c r="B86" s="194"/>
      <c r="C86" s="165">
        <v>0</v>
      </c>
      <c r="D86" s="199">
        <v>0</v>
      </c>
      <c r="E86" s="165">
        <v>0</v>
      </c>
      <c r="F86" s="199">
        <v>0</v>
      </c>
      <c r="G86" s="165">
        <v>0</v>
      </c>
      <c r="H86" s="199">
        <v>0</v>
      </c>
      <c r="I86" s="165">
        <v>0</v>
      </c>
      <c r="J86" s="199">
        <v>0</v>
      </c>
      <c r="K86" s="165">
        <v>0</v>
      </c>
      <c r="L86" s="199">
        <v>0</v>
      </c>
      <c r="M86" s="165">
        <v>0</v>
      </c>
      <c r="N86" s="200">
        <v>0</v>
      </c>
      <c r="O86" s="200">
        <v>0</v>
      </c>
      <c r="P86" s="337">
        <f t="shared" si="20"/>
        <v>0</v>
      </c>
      <c r="Q86" s="156" t="e">
        <f>SUM(#REF!,#REF!,#REF!,#REF!,#REF!,#REF!,#REF!,#REF!,#REF!,#REF!,#REF!,#REF!)</f>
        <v>#REF!</v>
      </c>
      <c r="R86" s="198"/>
      <c r="V86" s="122"/>
    </row>
    <row r="87" spans="1:22" outlineLevel="2" x14ac:dyDescent="0.35">
      <c r="A87" s="157" t="s">
        <v>141</v>
      </c>
      <c r="B87" s="194"/>
      <c r="C87" s="165">
        <v>0</v>
      </c>
      <c r="D87" s="199">
        <v>0</v>
      </c>
      <c r="E87" s="165">
        <v>0</v>
      </c>
      <c r="F87" s="199">
        <v>0</v>
      </c>
      <c r="G87" s="165">
        <v>0</v>
      </c>
      <c r="H87" s="199">
        <v>0</v>
      </c>
      <c r="I87" s="165">
        <v>0</v>
      </c>
      <c r="J87" s="199">
        <v>0</v>
      </c>
      <c r="K87" s="165">
        <v>0</v>
      </c>
      <c r="L87" s="199">
        <v>0</v>
      </c>
      <c r="M87" s="165">
        <v>0</v>
      </c>
      <c r="N87" s="200">
        <v>0</v>
      </c>
      <c r="O87" s="200">
        <v>0</v>
      </c>
      <c r="P87" s="337">
        <f t="shared" si="20"/>
        <v>0</v>
      </c>
      <c r="Q87" s="156" t="e">
        <f>SUM(#REF!,#REF!,#REF!,#REF!,#REF!,#REF!,#REF!,#REF!,#REF!,#REF!,#REF!,#REF!)</f>
        <v>#REF!</v>
      </c>
      <c r="R87" s="198"/>
    </row>
    <row r="88" spans="1:22" outlineLevel="2" x14ac:dyDescent="0.35">
      <c r="A88" s="157" t="s">
        <v>141</v>
      </c>
      <c r="B88" s="194"/>
      <c r="C88" s="201">
        <v>0</v>
      </c>
      <c r="D88" s="202">
        <v>0</v>
      </c>
      <c r="E88" s="201">
        <v>0</v>
      </c>
      <c r="F88" s="202">
        <v>0</v>
      </c>
      <c r="G88" s="201">
        <v>0</v>
      </c>
      <c r="H88" s="202">
        <v>0</v>
      </c>
      <c r="I88" s="201">
        <v>0</v>
      </c>
      <c r="J88" s="202">
        <v>0</v>
      </c>
      <c r="K88" s="201">
        <v>0</v>
      </c>
      <c r="L88" s="202">
        <v>0</v>
      </c>
      <c r="M88" s="201">
        <v>0</v>
      </c>
      <c r="N88" s="203">
        <v>0</v>
      </c>
      <c r="O88" s="203">
        <v>0</v>
      </c>
      <c r="P88" s="337">
        <f t="shared" si="20"/>
        <v>0</v>
      </c>
      <c r="Q88" s="175" t="e">
        <f>SUM(#REF!,#REF!,#REF!,#REF!,#REF!,#REF!,#REF!,#REF!,#REF!,#REF!,#REF!,#REF!)</f>
        <v>#REF!</v>
      </c>
      <c r="S88" s="204"/>
    </row>
    <row r="89" spans="1:22" outlineLevel="1" x14ac:dyDescent="0.35">
      <c r="A89" s="379" t="s">
        <v>137</v>
      </c>
      <c r="B89" s="380"/>
      <c r="C89" s="375">
        <f t="shared" ref="C89:Q89" si="21">SUM(C80:C88)</f>
        <v>0</v>
      </c>
      <c r="D89" s="375">
        <f t="shared" si="21"/>
        <v>0</v>
      </c>
      <c r="E89" s="375">
        <f t="shared" si="21"/>
        <v>0</v>
      </c>
      <c r="F89" s="375">
        <f t="shared" si="21"/>
        <v>0</v>
      </c>
      <c r="G89" s="375">
        <f t="shared" si="21"/>
        <v>0</v>
      </c>
      <c r="H89" s="375">
        <f t="shared" si="21"/>
        <v>0</v>
      </c>
      <c r="I89" s="375">
        <f t="shared" si="21"/>
        <v>0</v>
      </c>
      <c r="J89" s="375">
        <f t="shared" si="21"/>
        <v>0</v>
      </c>
      <c r="K89" s="375">
        <f t="shared" si="21"/>
        <v>0</v>
      </c>
      <c r="L89" s="375">
        <f t="shared" si="21"/>
        <v>0</v>
      </c>
      <c r="M89" s="375">
        <f t="shared" si="21"/>
        <v>0</v>
      </c>
      <c r="N89" s="375">
        <f t="shared" si="21"/>
        <v>0</v>
      </c>
      <c r="O89" s="375">
        <f t="shared" si="21"/>
        <v>0</v>
      </c>
      <c r="P89" s="338">
        <f t="shared" si="21"/>
        <v>0</v>
      </c>
      <c r="Q89" s="169" t="e">
        <f t="shared" si="21"/>
        <v>#REF!</v>
      </c>
      <c r="R89" s="116"/>
      <c r="S89" s="205"/>
    </row>
    <row r="90" spans="1:22" s="178" customFormat="1" ht="22.5" customHeight="1" x14ac:dyDescent="0.45">
      <c r="A90" s="372" t="s">
        <v>163</v>
      </c>
      <c r="B90" s="381"/>
      <c r="C90" s="348">
        <f t="shared" ref="C90:P90" si="22">+C61+C89+C69+C78</f>
        <v>0</v>
      </c>
      <c r="D90" s="348">
        <f t="shared" si="22"/>
        <v>0</v>
      </c>
      <c r="E90" s="348">
        <f t="shared" si="22"/>
        <v>0</v>
      </c>
      <c r="F90" s="348">
        <f t="shared" si="22"/>
        <v>0</v>
      </c>
      <c r="G90" s="348">
        <f t="shared" si="22"/>
        <v>0</v>
      </c>
      <c r="H90" s="348">
        <f t="shared" si="22"/>
        <v>0</v>
      </c>
      <c r="I90" s="348">
        <f t="shared" si="22"/>
        <v>0</v>
      </c>
      <c r="J90" s="348">
        <f t="shared" si="22"/>
        <v>0</v>
      </c>
      <c r="K90" s="348">
        <f t="shared" si="22"/>
        <v>0</v>
      </c>
      <c r="L90" s="348">
        <f t="shared" si="22"/>
        <v>0</v>
      </c>
      <c r="M90" s="348">
        <f t="shared" si="22"/>
        <v>0</v>
      </c>
      <c r="N90" s="348">
        <f t="shared" si="22"/>
        <v>0</v>
      </c>
      <c r="O90" s="348">
        <f t="shared" si="22"/>
        <v>0</v>
      </c>
      <c r="P90" s="348">
        <f t="shared" si="22"/>
        <v>0</v>
      </c>
      <c r="Q90" s="206" t="e">
        <f>+Q61+Q89+Q78+Q69</f>
        <v>#REF!</v>
      </c>
      <c r="R90" s="207"/>
      <c r="T90" s="179"/>
      <c r="U90" s="179"/>
    </row>
    <row r="91" spans="1:22" s="210" customFormat="1" ht="22.5" customHeight="1" thickBot="1" x14ac:dyDescent="0.5">
      <c r="A91" s="382" t="s">
        <v>189</v>
      </c>
      <c r="B91" s="383"/>
      <c r="C91" s="384">
        <f t="shared" ref="C91:Q91" si="23">+C40-C90</f>
        <v>0</v>
      </c>
      <c r="D91" s="384">
        <f t="shared" si="23"/>
        <v>0</v>
      </c>
      <c r="E91" s="384">
        <f t="shared" si="23"/>
        <v>0</v>
      </c>
      <c r="F91" s="384">
        <f t="shared" si="23"/>
        <v>0</v>
      </c>
      <c r="G91" s="384">
        <f t="shared" si="23"/>
        <v>0</v>
      </c>
      <c r="H91" s="384">
        <f t="shared" si="23"/>
        <v>0</v>
      </c>
      <c r="I91" s="384">
        <f t="shared" si="23"/>
        <v>0</v>
      </c>
      <c r="J91" s="384">
        <f t="shared" si="23"/>
        <v>0</v>
      </c>
      <c r="K91" s="384">
        <f t="shared" si="23"/>
        <v>0</v>
      </c>
      <c r="L91" s="384">
        <f t="shared" si="23"/>
        <v>0</v>
      </c>
      <c r="M91" s="384">
        <f t="shared" si="23"/>
        <v>0</v>
      </c>
      <c r="N91" s="384">
        <f t="shared" si="23"/>
        <v>0</v>
      </c>
      <c r="O91" s="384">
        <f t="shared" si="23"/>
        <v>0</v>
      </c>
      <c r="P91" s="384">
        <f t="shared" si="23"/>
        <v>0</v>
      </c>
      <c r="Q91" s="208" t="e">
        <f t="shared" si="23"/>
        <v>#REF!</v>
      </c>
      <c r="R91" s="209"/>
      <c r="T91" s="211"/>
      <c r="U91" s="211"/>
    </row>
    <row r="92" spans="1:22" s="210" customFormat="1" ht="22.5" customHeight="1" thickTop="1" thickBot="1" x14ac:dyDescent="0.5">
      <c r="A92" s="376" t="s">
        <v>258</v>
      </c>
      <c r="B92" s="377"/>
      <c r="C92" s="364">
        <f t="shared" ref="C92:Q92" si="24">+C5+C91</f>
        <v>0</v>
      </c>
      <c r="D92" s="364">
        <f t="shared" si="24"/>
        <v>0</v>
      </c>
      <c r="E92" s="364">
        <f t="shared" si="24"/>
        <v>0</v>
      </c>
      <c r="F92" s="364">
        <f t="shared" si="24"/>
        <v>0</v>
      </c>
      <c r="G92" s="364">
        <f t="shared" si="24"/>
        <v>0</v>
      </c>
      <c r="H92" s="364">
        <f t="shared" si="24"/>
        <v>0</v>
      </c>
      <c r="I92" s="364">
        <f t="shared" si="24"/>
        <v>0</v>
      </c>
      <c r="J92" s="364">
        <f t="shared" si="24"/>
        <v>0</v>
      </c>
      <c r="K92" s="364">
        <f t="shared" si="24"/>
        <v>0</v>
      </c>
      <c r="L92" s="364">
        <f t="shared" si="24"/>
        <v>0</v>
      </c>
      <c r="M92" s="364">
        <f t="shared" si="24"/>
        <v>0</v>
      </c>
      <c r="N92" s="364">
        <f t="shared" si="24"/>
        <v>0</v>
      </c>
      <c r="O92" s="364">
        <f t="shared" si="24"/>
        <v>0</v>
      </c>
      <c r="P92" s="378">
        <f t="shared" si="24"/>
        <v>0</v>
      </c>
      <c r="Q92" s="212" t="e">
        <f t="shared" si="24"/>
        <v>#REF!</v>
      </c>
      <c r="R92" s="209"/>
      <c r="T92" s="211"/>
      <c r="U92" s="211"/>
    </row>
    <row r="93" spans="1:22" s="210" customFormat="1" ht="15" customHeight="1" thickTop="1" x14ac:dyDescent="0.45">
      <c r="A93" s="213"/>
      <c r="B93" s="214"/>
      <c r="C93" s="181"/>
      <c r="D93" s="181"/>
      <c r="E93" s="181"/>
      <c r="F93" s="181"/>
      <c r="G93" s="181"/>
      <c r="H93" s="181"/>
      <c r="I93" s="181"/>
      <c r="J93" s="181"/>
      <c r="K93" s="181"/>
      <c r="L93" s="181"/>
      <c r="M93" s="181"/>
      <c r="N93" s="181"/>
      <c r="O93" s="181"/>
      <c r="P93" s="181"/>
      <c r="Q93" s="215"/>
      <c r="R93" s="209"/>
      <c r="T93" s="211"/>
      <c r="U93" s="211"/>
    </row>
    <row r="94" spans="1:22" outlineLevel="1" x14ac:dyDescent="0.35">
      <c r="A94" s="216" t="s">
        <v>259</v>
      </c>
      <c r="B94" s="217"/>
      <c r="C94" s="218"/>
      <c r="D94" s="218"/>
      <c r="E94" s="218"/>
      <c r="F94" s="218"/>
      <c r="G94" s="218"/>
      <c r="H94" s="218"/>
      <c r="I94" s="218"/>
      <c r="J94" s="218"/>
      <c r="K94" s="218"/>
      <c r="L94" s="218"/>
      <c r="M94" s="218"/>
      <c r="N94" s="218"/>
      <c r="O94" s="218"/>
      <c r="P94" s="349"/>
      <c r="Q94" s="219"/>
      <c r="R94" s="220"/>
    </row>
    <row r="95" spans="1:22" outlineLevel="1" x14ac:dyDescent="0.35">
      <c r="A95" s="157" t="s">
        <v>164</v>
      </c>
      <c r="B95" s="194"/>
      <c r="C95" s="165">
        <v>0</v>
      </c>
      <c r="D95" s="199">
        <v>0</v>
      </c>
      <c r="E95" s="165">
        <v>0</v>
      </c>
      <c r="F95" s="199">
        <v>0</v>
      </c>
      <c r="G95" s="165">
        <v>0</v>
      </c>
      <c r="H95" s="199">
        <v>0</v>
      </c>
      <c r="I95" s="165">
        <v>0</v>
      </c>
      <c r="J95" s="199">
        <v>0</v>
      </c>
      <c r="K95" s="165">
        <v>0</v>
      </c>
      <c r="L95" s="199">
        <v>0</v>
      </c>
      <c r="M95" s="165">
        <v>0</v>
      </c>
      <c r="N95" s="200">
        <v>0</v>
      </c>
      <c r="O95" s="200">
        <v>0</v>
      </c>
      <c r="P95" s="337">
        <f>SUM(C95:O95)</f>
        <v>0</v>
      </c>
      <c r="Q95" s="156" t="e">
        <f>SUM(#REF!,#REF!,#REF!,#REF!,#REF!,#REF!,#REF!,#REF!,#REF!,#REF!,#REF!,#REF!)</f>
        <v>#REF!</v>
      </c>
      <c r="R95" s="220"/>
    </row>
    <row r="96" spans="1:22" outlineLevel="1" x14ac:dyDescent="0.35">
      <c r="A96" s="157" t="s">
        <v>166</v>
      </c>
      <c r="B96" s="194"/>
      <c r="C96" s="165">
        <v>0</v>
      </c>
      <c r="D96" s="199">
        <v>0</v>
      </c>
      <c r="E96" s="165">
        <v>0</v>
      </c>
      <c r="F96" s="199">
        <v>0</v>
      </c>
      <c r="G96" s="165">
        <v>0</v>
      </c>
      <c r="H96" s="199">
        <v>0</v>
      </c>
      <c r="I96" s="165">
        <v>0</v>
      </c>
      <c r="J96" s="199">
        <v>0</v>
      </c>
      <c r="K96" s="165">
        <v>0</v>
      </c>
      <c r="L96" s="199">
        <v>0</v>
      </c>
      <c r="M96" s="165">
        <v>0</v>
      </c>
      <c r="N96" s="200">
        <v>0</v>
      </c>
      <c r="O96" s="200">
        <v>0</v>
      </c>
      <c r="P96" s="337">
        <f>SUM(C96:O96)</f>
        <v>0</v>
      </c>
      <c r="Q96" s="156" t="e">
        <f>SUM(#REF!,#REF!,#REF!,#REF!,#REF!,#REF!,#REF!,#REF!,#REF!,#REF!,#REF!,#REF!)</f>
        <v>#REF!</v>
      </c>
      <c r="R96" s="220"/>
    </row>
    <row r="97" spans="1:22" s="178" customFormat="1" ht="22.5" customHeight="1" x14ac:dyDescent="0.45">
      <c r="A97" s="372" t="s">
        <v>260</v>
      </c>
      <c r="B97" s="373"/>
      <c r="C97" s="348">
        <f>+C95-C96</f>
        <v>0</v>
      </c>
      <c r="D97" s="348">
        <f t="shared" ref="D97:P97" si="25">+D95-D96</f>
        <v>0</v>
      </c>
      <c r="E97" s="348">
        <f t="shared" si="25"/>
        <v>0</v>
      </c>
      <c r="F97" s="348">
        <f t="shared" si="25"/>
        <v>0</v>
      </c>
      <c r="G97" s="348">
        <f t="shared" si="25"/>
        <v>0</v>
      </c>
      <c r="H97" s="348">
        <f t="shared" si="25"/>
        <v>0</v>
      </c>
      <c r="I97" s="348">
        <f t="shared" si="25"/>
        <v>0</v>
      </c>
      <c r="J97" s="348">
        <f t="shared" si="25"/>
        <v>0</v>
      </c>
      <c r="K97" s="348">
        <f t="shared" si="25"/>
        <v>0</v>
      </c>
      <c r="L97" s="348">
        <f t="shared" si="25"/>
        <v>0</v>
      </c>
      <c r="M97" s="348">
        <f t="shared" si="25"/>
        <v>0</v>
      </c>
      <c r="N97" s="348">
        <f t="shared" si="25"/>
        <v>0</v>
      </c>
      <c r="O97" s="348">
        <f>+O95-O96</f>
        <v>0</v>
      </c>
      <c r="P97" s="348">
        <f t="shared" si="25"/>
        <v>0</v>
      </c>
      <c r="Q97" s="206" t="e">
        <f>+Q95+Q96</f>
        <v>#REF!</v>
      </c>
      <c r="R97" s="207"/>
      <c r="T97" s="179"/>
      <c r="U97" s="179"/>
    </row>
    <row r="98" spans="1:22" s="178" customFormat="1" ht="15" customHeight="1" x14ac:dyDescent="0.45">
      <c r="A98" s="221"/>
      <c r="B98" s="222"/>
      <c r="C98" s="181"/>
      <c r="D98" s="181"/>
      <c r="E98" s="181"/>
      <c r="F98" s="181"/>
      <c r="G98" s="181"/>
      <c r="H98" s="181"/>
      <c r="I98" s="181"/>
      <c r="J98" s="181"/>
      <c r="K98" s="181"/>
      <c r="L98" s="181"/>
      <c r="M98" s="181"/>
      <c r="N98" s="181"/>
      <c r="O98" s="181"/>
      <c r="P98" s="374"/>
      <c r="Q98" s="223"/>
      <c r="R98" s="207"/>
      <c r="T98" s="179"/>
      <c r="U98" s="179"/>
    </row>
    <row r="99" spans="1:22" outlineLevel="1" x14ac:dyDescent="0.35">
      <c r="A99" s="216" t="s">
        <v>203</v>
      </c>
      <c r="B99" s="224"/>
      <c r="C99" s="218"/>
      <c r="D99" s="225"/>
      <c r="E99" s="218"/>
      <c r="F99" s="225"/>
      <c r="G99" s="218"/>
      <c r="H99" s="225"/>
      <c r="I99" s="218"/>
      <c r="J99" s="225"/>
      <c r="K99" s="218"/>
      <c r="L99" s="225"/>
      <c r="M99" s="218"/>
      <c r="N99" s="226"/>
      <c r="O99" s="226"/>
      <c r="P99" s="336"/>
      <c r="Q99" s="227"/>
      <c r="R99" s="220"/>
    </row>
    <row r="100" spans="1:22" outlineLevel="1" x14ac:dyDescent="0.35">
      <c r="A100" s="157" t="s">
        <v>161</v>
      </c>
      <c r="B100" s="194"/>
      <c r="C100" s="165">
        <v>0</v>
      </c>
      <c r="D100" s="199">
        <v>0</v>
      </c>
      <c r="E100" s="165">
        <v>0</v>
      </c>
      <c r="F100" s="199">
        <v>0</v>
      </c>
      <c r="G100" s="165">
        <v>0</v>
      </c>
      <c r="H100" s="199">
        <v>0</v>
      </c>
      <c r="I100" s="165">
        <v>0</v>
      </c>
      <c r="J100" s="199">
        <v>0</v>
      </c>
      <c r="K100" s="165">
        <v>0</v>
      </c>
      <c r="L100" s="199">
        <v>0</v>
      </c>
      <c r="M100" s="165">
        <v>0</v>
      </c>
      <c r="N100" s="200">
        <v>0</v>
      </c>
      <c r="O100" s="200">
        <v>0</v>
      </c>
      <c r="P100" s="337">
        <f>SUM(C100:O100)</f>
        <v>0</v>
      </c>
      <c r="Q100" s="156" t="e">
        <f>SUM(#REF!,#REF!,#REF!,#REF!,#REF!,#REF!,#REF!,#REF!,#REF!,#REF!,#REF!,#REF!)</f>
        <v>#REF!</v>
      </c>
      <c r="R100" s="198"/>
      <c r="V100" s="122"/>
    </row>
    <row r="101" spans="1:22" outlineLevel="1" x14ac:dyDescent="0.35">
      <c r="A101" s="157" t="s">
        <v>215</v>
      </c>
      <c r="B101" s="194"/>
      <c r="C101" s="165">
        <v>0</v>
      </c>
      <c r="D101" s="199">
        <v>0</v>
      </c>
      <c r="E101" s="165">
        <v>0</v>
      </c>
      <c r="F101" s="199">
        <v>0</v>
      </c>
      <c r="G101" s="165">
        <v>0</v>
      </c>
      <c r="H101" s="199">
        <v>0</v>
      </c>
      <c r="I101" s="165">
        <v>0</v>
      </c>
      <c r="J101" s="199">
        <v>0</v>
      </c>
      <c r="K101" s="165">
        <v>0</v>
      </c>
      <c r="L101" s="199">
        <v>0</v>
      </c>
      <c r="M101" s="165">
        <v>0</v>
      </c>
      <c r="N101" s="200">
        <v>0</v>
      </c>
      <c r="O101" s="200">
        <v>0</v>
      </c>
      <c r="P101" s="337">
        <f>SUM(C101:O101)</f>
        <v>0</v>
      </c>
      <c r="Q101" s="156" t="e">
        <f>SUM(#REF!,#REF!,#REF!,#REF!,#REF!,#REF!,#REF!,#REF!,#REF!,#REF!,#REF!,#REF!)</f>
        <v>#REF!</v>
      </c>
      <c r="R101" s="198"/>
      <c r="V101" s="122"/>
    </row>
    <row r="102" spans="1:22" outlineLevel="1" x14ac:dyDescent="0.35">
      <c r="A102" s="216" t="s">
        <v>204</v>
      </c>
      <c r="B102" s="194"/>
      <c r="C102" s="228"/>
      <c r="D102" s="229"/>
      <c r="E102" s="228"/>
      <c r="F102" s="230"/>
      <c r="G102" s="228"/>
      <c r="H102" s="229"/>
      <c r="I102" s="229"/>
      <c r="J102" s="229"/>
      <c r="K102" s="229"/>
      <c r="L102" s="229"/>
      <c r="M102" s="229"/>
      <c r="N102" s="229"/>
      <c r="O102" s="229"/>
      <c r="P102" s="375"/>
      <c r="Q102" s="227"/>
      <c r="R102" s="220"/>
    </row>
    <row r="103" spans="1:22" outlineLevel="1" x14ac:dyDescent="0.35">
      <c r="A103" s="157" t="s">
        <v>162</v>
      </c>
      <c r="B103" s="194"/>
      <c r="C103" s="165">
        <v>0</v>
      </c>
      <c r="D103" s="200">
        <v>0</v>
      </c>
      <c r="E103" s="165">
        <v>0</v>
      </c>
      <c r="F103" s="231">
        <v>0</v>
      </c>
      <c r="G103" s="165">
        <v>0</v>
      </c>
      <c r="H103" s="200">
        <v>0</v>
      </c>
      <c r="I103" s="200">
        <v>0</v>
      </c>
      <c r="J103" s="200">
        <v>0</v>
      </c>
      <c r="K103" s="200">
        <v>0</v>
      </c>
      <c r="L103" s="200">
        <v>0</v>
      </c>
      <c r="M103" s="200">
        <v>0</v>
      </c>
      <c r="N103" s="200">
        <v>0</v>
      </c>
      <c r="O103" s="200">
        <v>0</v>
      </c>
      <c r="P103" s="337">
        <f>SUM(C103:O103)</f>
        <v>0</v>
      </c>
      <c r="Q103" s="156" t="e">
        <f>SUM(#REF!,#REF!,#REF!,#REF!,#REF!,#REF!,#REF!,#REF!,#REF!,#REF!,#REF!,#REF!)</f>
        <v>#REF!</v>
      </c>
      <c r="R103" s="198"/>
      <c r="V103" s="122"/>
    </row>
    <row r="104" spans="1:22" outlineLevel="1" x14ac:dyDescent="0.35">
      <c r="A104" s="157" t="s">
        <v>216</v>
      </c>
      <c r="B104" s="194"/>
      <c r="C104" s="201">
        <v>0</v>
      </c>
      <c r="D104" s="200">
        <v>0</v>
      </c>
      <c r="E104" s="165">
        <v>0</v>
      </c>
      <c r="F104" s="231">
        <v>0</v>
      </c>
      <c r="G104" s="201">
        <v>0</v>
      </c>
      <c r="H104" s="200">
        <v>0</v>
      </c>
      <c r="I104" s="200">
        <v>0</v>
      </c>
      <c r="J104" s="200">
        <v>0</v>
      </c>
      <c r="K104" s="200">
        <v>0</v>
      </c>
      <c r="L104" s="200">
        <v>0</v>
      </c>
      <c r="M104" s="200">
        <v>0</v>
      </c>
      <c r="N104" s="200">
        <v>0</v>
      </c>
      <c r="O104" s="200">
        <v>0</v>
      </c>
      <c r="P104" s="337">
        <f>SUM(C104:O104)</f>
        <v>0</v>
      </c>
      <c r="Q104" s="156" t="e">
        <f>SUM(#REF!,#REF!,#REF!,#REF!,#REF!,#REF!,#REF!,#REF!,#REF!,#REF!,#REF!,#REF!)</f>
        <v>#REF!</v>
      </c>
      <c r="R104" s="198"/>
      <c r="V104" s="122"/>
    </row>
    <row r="105" spans="1:22" s="210" customFormat="1" ht="22.5" customHeight="1" x14ac:dyDescent="0.45">
      <c r="A105" s="368" t="s">
        <v>206</v>
      </c>
      <c r="B105" s="369"/>
      <c r="C105" s="370">
        <f>+C100+C101-C103-C104</f>
        <v>0</v>
      </c>
      <c r="D105" s="348">
        <f t="shared" ref="D105:Q105" si="26">+D100+D101-D103-D104</f>
        <v>0</v>
      </c>
      <c r="E105" s="348">
        <f t="shared" si="26"/>
        <v>0</v>
      </c>
      <c r="F105" s="348">
        <f t="shared" si="26"/>
        <v>0</v>
      </c>
      <c r="G105" s="371">
        <f t="shared" si="26"/>
        <v>0</v>
      </c>
      <c r="H105" s="348">
        <f t="shared" si="26"/>
        <v>0</v>
      </c>
      <c r="I105" s="370">
        <f t="shared" si="26"/>
        <v>0</v>
      </c>
      <c r="J105" s="370">
        <f t="shared" si="26"/>
        <v>0</v>
      </c>
      <c r="K105" s="370">
        <f t="shared" si="26"/>
        <v>0</v>
      </c>
      <c r="L105" s="370">
        <f t="shared" si="26"/>
        <v>0</v>
      </c>
      <c r="M105" s="370">
        <f t="shared" si="26"/>
        <v>0</v>
      </c>
      <c r="N105" s="370">
        <f t="shared" si="26"/>
        <v>0</v>
      </c>
      <c r="O105" s="370">
        <f>+O100+O101-O103-O104</f>
        <v>0</v>
      </c>
      <c r="P105" s="348">
        <f t="shared" si="26"/>
        <v>0</v>
      </c>
      <c r="Q105" s="232" t="e">
        <f t="shared" si="26"/>
        <v>#REF!</v>
      </c>
      <c r="R105" s="209"/>
      <c r="T105" s="211"/>
      <c r="U105" s="211"/>
    </row>
    <row r="106" spans="1:22" s="210" customFormat="1" ht="15" customHeight="1" thickBot="1" x14ac:dyDescent="0.5">
      <c r="A106" s="233"/>
      <c r="B106" s="222"/>
      <c r="C106" s="234"/>
      <c r="D106" s="234"/>
      <c r="E106" s="234"/>
      <c r="F106" s="234"/>
      <c r="G106" s="234"/>
      <c r="H106" s="234"/>
      <c r="I106" s="234"/>
      <c r="J106" s="234"/>
      <c r="K106" s="234"/>
      <c r="L106" s="234"/>
      <c r="M106" s="234"/>
      <c r="N106" s="234"/>
      <c r="O106" s="234"/>
      <c r="P106" s="234"/>
      <c r="Q106" s="235"/>
      <c r="R106" s="209"/>
      <c r="T106" s="211"/>
      <c r="U106" s="211"/>
    </row>
    <row r="107" spans="1:22" s="210" customFormat="1" ht="22.5" customHeight="1" thickTop="1" thickBot="1" x14ac:dyDescent="0.5">
      <c r="A107" s="361" t="s">
        <v>251</v>
      </c>
      <c r="B107" s="362"/>
      <c r="C107" s="363">
        <f t="shared" ref="C107:O107" si="27">+C6+C91+C101-C104</f>
        <v>0</v>
      </c>
      <c r="D107" s="364">
        <f t="shared" si="27"/>
        <v>0</v>
      </c>
      <c r="E107" s="364">
        <f t="shared" si="27"/>
        <v>0</v>
      </c>
      <c r="F107" s="364">
        <f t="shared" si="27"/>
        <v>0</v>
      </c>
      <c r="G107" s="365">
        <f t="shared" si="27"/>
        <v>0</v>
      </c>
      <c r="H107" s="364">
        <f t="shared" si="27"/>
        <v>0</v>
      </c>
      <c r="I107" s="366">
        <f t="shared" si="27"/>
        <v>0</v>
      </c>
      <c r="J107" s="366">
        <f t="shared" si="27"/>
        <v>0</v>
      </c>
      <c r="K107" s="366">
        <f t="shared" si="27"/>
        <v>0</v>
      </c>
      <c r="L107" s="366">
        <f t="shared" si="27"/>
        <v>0</v>
      </c>
      <c r="M107" s="366">
        <f t="shared" si="27"/>
        <v>0</v>
      </c>
      <c r="N107" s="366">
        <f t="shared" si="27"/>
        <v>0</v>
      </c>
      <c r="O107" s="366">
        <f t="shared" si="27"/>
        <v>0</v>
      </c>
      <c r="P107" s="367">
        <f>+P92+P101-P104</f>
        <v>0</v>
      </c>
      <c r="Q107" s="236"/>
      <c r="R107" s="209"/>
      <c r="T107" s="211"/>
      <c r="U107" s="211"/>
    </row>
    <row r="108" spans="1:22" ht="15" customHeight="1" thickTop="1" thickBot="1" x14ac:dyDescent="0.4">
      <c r="B108" s="237"/>
      <c r="C108" s="122"/>
      <c r="D108" s="122"/>
      <c r="E108" s="122"/>
      <c r="F108" s="122"/>
      <c r="G108" s="122"/>
      <c r="H108" s="122"/>
      <c r="I108" s="122"/>
      <c r="J108" s="122"/>
      <c r="K108" s="122"/>
      <c r="L108" s="122"/>
      <c r="M108" s="122"/>
      <c r="N108" s="122"/>
      <c r="O108" s="122"/>
      <c r="P108" s="122"/>
    </row>
    <row r="109" spans="1:22" s="210" customFormat="1" ht="22.5" customHeight="1" thickTop="1" thickBot="1" x14ac:dyDescent="0.5">
      <c r="A109" s="238" t="s">
        <v>205</v>
      </c>
      <c r="B109" s="239"/>
      <c r="C109" s="240">
        <f t="shared" ref="C109:Q109" si="28">+C4+C91+C97+C105</f>
        <v>0</v>
      </c>
      <c r="D109" s="241">
        <f t="shared" si="28"/>
        <v>0</v>
      </c>
      <c r="E109" s="241">
        <f t="shared" si="28"/>
        <v>0</v>
      </c>
      <c r="F109" s="241">
        <f t="shared" si="28"/>
        <v>0</v>
      </c>
      <c r="G109" s="242">
        <f t="shared" si="28"/>
        <v>0</v>
      </c>
      <c r="H109" s="241">
        <f t="shared" si="28"/>
        <v>0</v>
      </c>
      <c r="I109" s="241">
        <f t="shared" si="28"/>
        <v>0</v>
      </c>
      <c r="J109" s="243">
        <f t="shared" si="28"/>
        <v>0</v>
      </c>
      <c r="K109" s="240">
        <f t="shared" si="28"/>
        <v>0</v>
      </c>
      <c r="L109" s="240">
        <f t="shared" si="28"/>
        <v>0</v>
      </c>
      <c r="M109" s="240">
        <f t="shared" si="28"/>
        <v>0</v>
      </c>
      <c r="N109" s="240">
        <f t="shared" si="28"/>
        <v>0</v>
      </c>
      <c r="O109" s="240">
        <f t="shared" si="28"/>
        <v>0</v>
      </c>
      <c r="P109" s="244">
        <f t="shared" si="28"/>
        <v>0</v>
      </c>
      <c r="Q109" s="245" t="e">
        <f t="shared" si="28"/>
        <v>#REF!</v>
      </c>
      <c r="R109" s="209"/>
      <c r="T109" s="211"/>
      <c r="U109" s="211"/>
    </row>
    <row r="110" spans="1:22" ht="15" thickTop="1" x14ac:dyDescent="0.35">
      <c r="C110" s="122"/>
      <c r="D110" s="122"/>
      <c r="E110" s="122"/>
      <c r="F110" s="122"/>
      <c r="G110" s="122"/>
      <c r="H110" s="122"/>
      <c r="I110" s="122"/>
      <c r="J110" s="122"/>
      <c r="K110" s="122"/>
      <c r="L110" s="122"/>
      <c r="M110" s="122"/>
      <c r="N110" s="122"/>
      <c r="O110" s="122"/>
      <c r="P110" s="246"/>
      <c r="Q110" s="247"/>
    </row>
    <row r="111" spans="1:22" x14ac:dyDescent="0.35">
      <c r="A111" s="248"/>
      <c r="C111" s="122"/>
      <c r="D111" s="122"/>
      <c r="E111" s="122"/>
      <c r="F111" s="122"/>
      <c r="G111" s="122"/>
      <c r="H111" s="122"/>
      <c r="I111" s="122"/>
      <c r="J111" s="122"/>
      <c r="K111" s="122"/>
      <c r="L111" s="122"/>
      <c r="M111" s="122"/>
      <c r="N111" s="122"/>
      <c r="O111" s="122"/>
      <c r="P111" s="122"/>
      <c r="Q111" s="247"/>
    </row>
    <row r="112" spans="1:22" x14ac:dyDescent="0.35">
      <c r="C112" s="122"/>
      <c r="D112" s="122"/>
      <c r="E112" s="122"/>
      <c r="F112" s="122"/>
      <c r="G112" s="122"/>
      <c r="H112" s="122"/>
      <c r="I112" s="122"/>
      <c r="J112" s="122"/>
      <c r="K112" s="122"/>
      <c r="L112" s="122"/>
      <c r="M112" s="122"/>
      <c r="N112" s="122"/>
      <c r="O112" s="122"/>
      <c r="P112" s="122"/>
      <c r="Q112" s="247"/>
    </row>
    <row r="113" spans="1:21" s="170" customFormat="1" x14ac:dyDescent="0.35">
      <c r="A113" s="124"/>
      <c r="B113" s="124"/>
      <c r="C113" s="122"/>
      <c r="D113" s="122"/>
      <c r="E113" s="122"/>
      <c r="F113" s="122"/>
      <c r="G113" s="122"/>
      <c r="H113" s="122"/>
      <c r="I113" s="122"/>
      <c r="J113" s="122"/>
      <c r="K113" s="122"/>
      <c r="L113" s="122"/>
      <c r="M113" s="122"/>
      <c r="N113" s="122"/>
      <c r="O113" s="122"/>
      <c r="P113" s="122"/>
      <c r="Q113" s="247"/>
      <c r="R113" s="116"/>
      <c r="T113" s="123"/>
      <c r="U113" s="123"/>
    </row>
    <row r="114" spans="1:21" s="170" customFormat="1" x14ac:dyDescent="0.35">
      <c r="A114" s="124"/>
      <c r="B114" s="124"/>
      <c r="C114" s="122"/>
      <c r="D114" s="122"/>
      <c r="E114" s="122"/>
      <c r="F114" s="122"/>
      <c r="G114" s="122"/>
      <c r="H114" s="122"/>
      <c r="I114" s="122"/>
      <c r="J114" s="122"/>
      <c r="K114" s="122"/>
      <c r="L114" s="122"/>
      <c r="M114" s="122"/>
      <c r="N114" s="122"/>
      <c r="O114" s="122"/>
      <c r="P114" s="122"/>
      <c r="Q114" s="247"/>
      <c r="R114" s="116"/>
      <c r="T114" s="123"/>
      <c r="U114" s="123"/>
    </row>
    <row r="115" spans="1:21" x14ac:dyDescent="0.35">
      <c r="C115" s="122"/>
      <c r="D115" s="122"/>
      <c r="E115" s="122"/>
      <c r="F115" s="122"/>
      <c r="G115" s="122"/>
      <c r="H115" s="122"/>
      <c r="I115" s="122"/>
      <c r="J115" s="122"/>
      <c r="K115" s="122"/>
      <c r="L115" s="122"/>
      <c r="M115" s="122"/>
      <c r="N115" s="122"/>
      <c r="O115" s="122"/>
      <c r="P115" s="122"/>
      <c r="Q115" s="247"/>
    </row>
    <row r="116" spans="1:21" x14ac:dyDescent="0.35">
      <c r="C116" s="122"/>
      <c r="D116" s="122"/>
      <c r="E116" s="122"/>
      <c r="F116" s="122"/>
      <c r="G116" s="122"/>
      <c r="H116" s="122"/>
      <c r="I116" s="122"/>
      <c r="J116" s="122"/>
      <c r="K116" s="122"/>
      <c r="L116" s="122"/>
      <c r="M116" s="122"/>
      <c r="N116" s="122"/>
      <c r="O116" s="122"/>
      <c r="P116" s="122"/>
      <c r="Q116" s="247"/>
    </row>
    <row r="121" spans="1:21" s="170" customFormat="1" x14ac:dyDescent="0.35">
      <c r="A121" s="124"/>
      <c r="B121" s="124"/>
      <c r="C121" s="124"/>
      <c r="D121" s="124"/>
      <c r="E121" s="124"/>
      <c r="F121" s="124"/>
      <c r="G121" s="124"/>
      <c r="H121" s="124"/>
      <c r="I121" s="124"/>
      <c r="J121" s="124"/>
      <c r="K121" s="124"/>
      <c r="L121" s="124"/>
      <c r="M121" s="124"/>
      <c r="N121" s="124"/>
      <c r="O121" s="124"/>
      <c r="P121" s="124"/>
      <c r="Q121" s="124"/>
      <c r="R121" s="116"/>
      <c r="T121" s="123"/>
      <c r="U121" s="123"/>
    </row>
    <row r="122" spans="1:21" s="170" customFormat="1" x14ac:dyDescent="0.35">
      <c r="A122" s="124"/>
      <c r="B122" s="124"/>
      <c r="C122" s="124"/>
      <c r="D122" s="124"/>
      <c r="E122" s="124"/>
      <c r="F122" s="124"/>
      <c r="G122" s="124"/>
      <c r="H122" s="124"/>
      <c r="I122" s="124"/>
      <c r="J122" s="124"/>
      <c r="K122" s="124"/>
      <c r="L122" s="124"/>
      <c r="M122" s="124"/>
      <c r="N122" s="124"/>
      <c r="O122" s="124"/>
      <c r="P122" s="124"/>
      <c r="Q122" s="124"/>
      <c r="R122" s="116"/>
      <c r="T122" s="123"/>
      <c r="U122" s="123"/>
    </row>
  </sheetData>
  <pageMargins left="0.25" right="0.25" top="0.75" bottom="0.75" header="0.3" footer="0.3"/>
  <pageSetup scale="45" fitToHeight="0" orientation="landscape" r:id="rId1"/>
  <rowBreaks count="1" manualBreakCount="1">
    <brk id="41"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CDE67-11CE-4E99-B8A6-EBCEF6CA1054}">
  <dimension ref="A1:G122"/>
  <sheetViews>
    <sheetView workbookViewId="0">
      <pane xSplit="1" ySplit="4" topLeftCell="B57" activePane="bottomRight" state="frozen"/>
      <selection pane="topRight" activeCell="B1" sqref="B1"/>
      <selection pane="bottomLeft" activeCell="A6" sqref="A6"/>
      <selection pane="bottomRight" activeCell="G51" sqref="G51:G95"/>
    </sheetView>
  </sheetViews>
  <sheetFormatPr defaultRowHeight="12.5" outlineLevelRow="2" x14ac:dyDescent="0.25"/>
  <cols>
    <col min="1" max="1" width="38.81640625" customWidth="1"/>
    <col min="2" max="2" width="2.26953125" style="8" customWidth="1"/>
    <col min="3" max="3" width="9.26953125" style="5" bestFit="1" customWidth="1"/>
    <col min="4" max="4" width="10" bestFit="1" customWidth="1"/>
    <col min="5" max="5" width="9.26953125" bestFit="1" customWidth="1"/>
    <col min="6" max="6" width="29.7265625" customWidth="1"/>
  </cols>
  <sheetData>
    <row r="1" spans="1:7" ht="18" x14ac:dyDescent="0.4">
      <c r="A1" s="17" t="s">
        <v>57</v>
      </c>
      <c r="B1" s="11"/>
      <c r="D1" s="18"/>
      <c r="E1" s="18"/>
    </row>
    <row r="2" spans="1:7" ht="18" x14ac:dyDescent="0.4">
      <c r="A2" s="17" t="s">
        <v>58</v>
      </c>
      <c r="B2" s="11"/>
      <c r="C2" s="10"/>
      <c r="D2" s="1"/>
      <c r="E2" s="1"/>
    </row>
    <row r="3" spans="1:7" ht="13" x14ac:dyDescent="0.3">
      <c r="A3" s="16" t="s">
        <v>59</v>
      </c>
      <c r="B3" s="3"/>
      <c r="C3" s="36" t="s">
        <v>11</v>
      </c>
      <c r="D3" s="38" t="s">
        <v>0</v>
      </c>
      <c r="E3" s="64" t="s">
        <v>115</v>
      </c>
      <c r="F3" s="2"/>
    </row>
    <row r="4" spans="1:7" x14ac:dyDescent="0.25">
      <c r="A4" s="3"/>
      <c r="B4" s="3"/>
      <c r="C4" s="20" t="s">
        <v>60</v>
      </c>
      <c r="D4" s="39" t="s">
        <v>58</v>
      </c>
      <c r="E4" s="65"/>
      <c r="F4" s="3" t="s">
        <v>61</v>
      </c>
    </row>
    <row r="5" spans="1:7" x14ac:dyDescent="0.25">
      <c r="A5" s="3"/>
      <c r="B5" s="3"/>
      <c r="C5" s="51"/>
      <c r="D5" s="52"/>
      <c r="E5" s="66"/>
      <c r="F5" s="3"/>
    </row>
    <row r="6" spans="1:7" s="3" customFormat="1" ht="13" x14ac:dyDescent="0.3">
      <c r="A6" s="1" t="s">
        <v>121</v>
      </c>
      <c r="C6" s="20"/>
      <c r="D6" s="39"/>
      <c r="E6" s="65"/>
      <c r="G6"/>
    </row>
    <row r="7" spans="1:7" ht="13" x14ac:dyDescent="0.3">
      <c r="A7" s="33" t="s">
        <v>110</v>
      </c>
      <c r="B7" s="3"/>
      <c r="C7" s="20"/>
      <c r="D7" s="39"/>
      <c r="E7" s="65"/>
      <c r="F7" s="3"/>
      <c r="G7" s="3"/>
    </row>
    <row r="8" spans="1:7" ht="15.5" hidden="1" outlineLevel="1" x14ac:dyDescent="0.35">
      <c r="A8" s="5" t="s">
        <v>86</v>
      </c>
      <c r="B8" s="14"/>
      <c r="C8" s="25">
        <v>50000</v>
      </c>
      <c r="D8" s="41">
        <v>55000</v>
      </c>
      <c r="E8" s="67">
        <f>+D8-C8</f>
        <v>5000</v>
      </c>
      <c r="F8" s="8"/>
    </row>
    <row r="9" spans="1:7" ht="15.5" hidden="1" outlineLevel="1" x14ac:dyDescent="0.35">
      <c r="A9" t="s">
        <v>41</v>
      </c>
      <c r="B9" s="14"/>
      <c r="C9" s="25">
        <v>100</v>
      </c>
      <c r="D9" s="41">
        <v>100</v>
      </c>
      <c r="E9" s="67">
        <f>+D9-C9</f>
        <v>0</v>
      </c>
      <c r="F9" s="8"/>
    </row>
    <row r="10" spans="1:7" ht="15.5" collapsed="1" x14ac:dyDescent="0.35">
      <c r="A10" s="1" t="s">
        <v>112</v>
      </c>
      <c r="B10" s="7"/>
      <c r="C10" s="24">
        <f>SUM(C8:C9)</f>
        <v>50100</v>
      </c>
      <c r="D10" s="46">
        <f>SUM(D8:D9)</f>
        <v>55100</v>
      </c>
      <c r="E10" s="68">
        <f>+D10-C10</f>
        <v>5000</v>
      </c>
      <c r="F10" s="8"/>
    </row>
    <row r="11" spans="1:7" ht="15.5" x14ac:dyDescent="0.35">
      <c r="B11" s="14"/>
      <c r="C11" s="25"/>
      <c r="D11" s="41"/>
      <c r="E11" s="67"/>
      <c r="F11" s="8"/>
    </row>
    <row r="12" spans="1:7" ht="15.5" x14ac:dyDescent="0.35">
      <c r="A12" s="33" t="s">
        <v>111</v>
      </c>
      <c r="B12" s="14"/>
      <c r="C12" s="25"/>
      <c r="D12" s="41"/>
      <c r="E12" s="67"/>
      <c r="F12" s="8"/>
    </row>
    <row r="13" spans="1:7" ht="15.5" hidden="1" outlineLevel="1" x14ac:dyDescent="0.35">
      <c r="A13" s="19" t="s">
        <v>37</v>
      </c>
      <c r="B13" s="14"/>
      <c r="C13" s="34"/>
      <c r="D13" s="40"/>
      <c r="E13" s="69"/>
      <c r="F13" s="14"/>
    </row>
    <row r="14" spans="1:7" ht="15.5" hidden="1" outlineLevel="2" x14ac:dyDescent="0.35">
      <c r="A14" t="s">
        <v>62</v>
      </c>
      <c r="B14" s="14"/>
      <c r="C14" s="21">
        <v>85000</v>
      </c>
      <c r="D14" s="41">
        <v>85000</v>
      </c>
      <c r="E14" s="67">
        <f t="shared" ref="E14:E24" si="0">+D14-C14</f>
        <v>0</v>
      </c>
      <c r="F14" s="8" t="s">
        <v>98</v>
      </c>
    </row>
    <row r="15" spans="1:7" ht="15.5" hidden="1" outlineLevel="2" x14ac:dyDescent="0.35">
      <c r="A15" t="s">
        <v>63</v>
      </c>
      <c r="B15" s="14"/>
      <c r="C15" s="22">
        <v>100000</v>
      </c>
      <c r="D15" s="41">
        <v>0</v>
      </c>
      <c r="E15" s="67">
        <f t="shared" si="0"/>
        <v>-100000</v>
      </c>
      <c r="F15" s="8" t="s">
        <v>94</v>
      </c>
    </row>
    <row r="16" spans="1:7" ht="15.5" hidden="1" outlineLevel="2" x14ac:dyDescent="0.35">
      <c r="A16" t="s">
        <v>64</v>
      </c>
      <c r="B16" s="14"/>
      <c r="C16" s="22">
        <v>10000</v>
      </c>
      <c r="D16" s="41">
        <v>15000</v>
      </c>
      <c r="E16" s="67">
        <f t="shared" si="0"/>
        <v>5000</v>
      </c>
      <c r="F16" s="8" t="s">
        <v>99</v>
      </c>
    </row>
    <row r="17" spans="1:6" ht="15.5" hidden="1" outlineLevel="2" x14ac:dyDescent="0.35">
      <c r="A17" t="s">
        <v>65</v>
      </c>
      <c r="B17" s="14"/>
      <c r="C17" s="22">
        <v>30000</v>
      </c>
      <c r="D17" s="41">
        <v>20000</v>
      </c>
      <c r="E17" s="67">
        <f t="shared" si="0"/>
        <v>-10000</v>
      </c>
      <c r="F17" s="8" t="s">
        <v>100</v>
      </c>
    </row>
    <row r="18" spans="1:6" ht="15.5" hidden="1" outlineLevel="2" x14ac:dyDescent="0.35">
      <c r="A18" t="s">
        <v>66</v>
      </c>
      <c r="B18" s="14"/>
      <c r="C18" s="22">
        <v>185000</v>
      </c>
      <c r="D18" s="41">
        <v>185000</v>
      </c>
      <c r="E18" s="67">
        <f t="shared" si="0"/>
        <v>0</v>
      </c>
      <c r="F18" s="8" t="s">
        <v>101</v>
      </c>
    </row>
    <row r="19" spans="1:6" ht="15.5" hidden="1" outlineLevel="2" x14ac:dyDescent="0.35">
      <c r="A19" t="s">
        <v>50</v>
      </c>
      <c r="B19" s="14"/>
      <c r="C19" s="22">
        <v>15000</v>
      </c>
      <c r="D19" s="41">
        <v>15000</v>
      </c>
      <c r="E19" s="67">
        <f t="shared" si="0"/>
        <v>0</v>
      </c>
      <c r="F19" s="8" t="s">
        <v>102</v>
      </c>
    </row>
    <row r="20" spans="1:6" ht="15.5" hidden="1" outlineLevel="2" x14ac:dyDescent="0.35">
      <c r="A20" t="s">
        <v>67</v>
      </c>
      <c r="B20" s="14"/>
      <c r="C20" s="22">
        <v>65000</v>
      </c>
      <c r="D20" s="41">
        <v>65000</v>
      </c>
      <c r="E20" s="67">
        <f t="shared" si="0"/>
        <v>0</v>
      </c>
      <c r="F20" s="8" t="s">
        <v>103</v>
      </c>
    </row>
    <row r="21" spans="1:6" ht="15.5" hidden="1" outlineLevel="2" x14ac:dyDescent="0.35">
      <c r="A21" t="s">
        <v>68</v>
      </c>
      <c r="B21" s="14"/>
      <c r="C21" s="22">
        <v>15000</v>
      </c>
      <c r="D21" s="41">
        <v>0</v>
      </c>
      <c r="E21" s="67">
        <f t="shared" si="0"/>
        <v>-15000</v>
      </c>
      <c r="F21" s="8" t="s">
        <v>104</v>
      </c>
    </row>
    <row r="22" spans="1:6" ht="15.5" hidden="1" outlineLevel="2" x14ac:dyDescent="0.35">
      <c r="A22" t="s">
        <v>97</v>
      </c>
      <c r="B22" s="14"/>
      <c r="C22" s="22"/>
      <c r="D22" s="41">
        <v>30000</v>
      </c>
      <c r="E22" s="67">
        <f t="shared" si="0"/>
        <v>30000</v>
      </c>
      <c r="F22" s="8" t="s">
        <v>109</v>
      </c>
    </row>
    <row r="23" spans="1:6" ht="15.5" hidden="1" outlineLevel="2" x14ac:dyDescent="0.35">
      <c r="A23" s="5" t="s">
        <v>122</v>
      </c>
      <c r="B23" s="14"/>
      <c r="C23" s="23"/>
      <c r="D23" s="42">
        <f>-D102</f>
        <v>120000</v>
      </c>
      <c r="E23" s="70">
        <f t="shared" si="0"/>
        <v>120000</v>
      </c>
      <c r="F23" s="8"/>
    </row>
    <row r="24" spans="1:6" ht="15.5" hidden="1" outlineLevel="1" collapsed="1" x14ac:dyDescent="0.35">
      <c r="A24" s="1" t="s">
        <v>73</v>
      </c>
      <c r="B24" s="14"/>
      <c r="C24" s="24">
        <f>SUM(C14:C23)</f>
        <v>505000</v>
      </c>
      <c r="D24" s="43">
        <f>SUM(D14:D23)</f>
        <v>535000</v>
      </c>
      <c r="E24" s="71">
        <f t="shared" si="0"/>
        <v>30000</v>
      </c>
      <c r="F24" s="14"/>
    </row>
    <row r="25" spans="1:6" ht="15.5" hidden="1" outlineLevel="1" x14ac:dyDescent="0.35">
      <c r="A25" s="14"/>
      <c r="B25" s="14"/>
      <c r="C25" s="25"/>
      <c r="D25" s="44"/>
      <c r="E25" s="72"/>
      <c r="F25" s="14"/>
    </row>
    <row r="26" spans="1:6" ht="15.5" hidden="1" outlineLevel="1" x14ac:dyDescent="0.35">
      <c r="A26" s="19" t="s">
        <v>38</v>
      </c>
      <c r="B26" s="14"/>
      <c r="C26" s="23"/>
      <c r="D26" s="45"/>
      <c r="E26" s="73"/>
      <c r="F26" s="14"/>
    </row>
    <row r="27" spans="1:6" ht="15.5" hidden="1" outlineLevel="2" x14ac:dyDescent="0.35">
      <c r="A27" t="s">
        <v>69</v>
      </c>
      <c r="B27" s="14"/>
      <c r="C27" s="21">
        <v>35000</v>
      </c>
      <c r="D27" s="41">
        <v>30000</v>
      </c>
      <c r="E27" s="67">
        <f t="shared" ref="E27:E38" si="1">+D27-C27</f>
        <v>-5000</v>
      </c>
      <c r="F27" s="8" t="s">
        <v>105</v>
      </c>
    </row>
    <row r="28" spans="1:6" ht="15.5" hidden="1" outlineLevel="2" x14ac:dyDescent="0.35">
      <c r="A28" t="s">
        <v>70</v>
      </c>
      <c r="B28" s="14"/>
      <c r="C28" s="22">
        <v>50000</v>
      </c>
      <c r="D28" s="41">
        <v>50000</v>
      </c>
      <c r="E28" s="67">
        <f t="shared" si="1"/>
        <v>0</v>
      </c>
      <c r="F28" s="8" t="s">
        <v>106</v>
      </c>
    </row>
    <row r="29" spans="1:6" ht="15.5" hidden="1" outlineLevel="1" collapsed="1" x14ac:dyDescent="0.35">
      <c r="A29" s="1" t="s">
        <v>116</v>
      </c>
      <c r="B29" s="14"/>
      <c r="C29" s="26">
        <f>SUM(C27:C28)</f>
        <v>85000</v>
      </c>
      <c r="D29" s="46">
        <f>SUM(D27:D28)</f>
        <v>80000</v>
      </c>
      <c r="E29" s="68">
        <f t="shared" si="1"/>
        <v>-5000</v>
      </c>
      <c r="F29" s="8"/>
    </row>
    <row r="30" spans="1:6" ht="15.5" hidden="1" outlineLevel="1" x14ac:dyDescent="0.35">
      <c r="A30" s="19" t="s">
        <v>39</v>
      </c>
      <c r="B30" s="14"/>
      <c r="C30" s="25"/>
      <c r="D30" s="41"/>
      <c r="E30" s="67">
        <f t="shared" si="1"/>
        <v>0</v>
      </c>
      <c r="F30" s="8"/>
    </row>
    <row r="31" spans="1:6" ht="15.5" hidden="1" outlineLevel="1" x14ac:dyDescent="0.35">
      <c r="A31" t="s">
        <v>77</v>
      </c>
      <c r="B31" s="14"/>
      <c r="C31" s="25">
        <v>20000</v>
      </c>
      <c r="D31" s="41">
        <v>15000</v>
      </c>
      <c r="E31" s="67">
        <f t="shared" si="1"/>
        <v>-5000</v>
      </c>
      <c r="F31" s="8" t="s">
        <v>107</v>
      </c>
    </row>
    <row r="32" spans="1:6" ht="15.5" hidden="1" outlineLevel="1" x14ac:dyDescent="0.35">
      <c r="B32" s="14"/>
      <c r="C32" s="25"/>
      <c r="D32" s="41"/>
      <c r="E32" s="67">
        <f t="shared" si="1"/>
        <v>0</v>
      </c>
      <c r="F32" s="8"/>
    </row>
    <row r="33" spans="1:6" ht="15.5" hidden="1" outlineLevel="1" x14ac:dyDescent="0.35">
      <c r="A33" t="s">
        <v>71</v>
      </c>
      <c r="B33" s="14"/>
      <c r="C33" s="25">
        <v>45000</v>
      </c>
      <c r="D33" s="41">
        <v>50000</v>
      </c>
      <c r="E33" s="67">
        <f t="shared" si="1"/>
        <v>5000</v>
      </c>
      <c r="F33" s="8"/>
    </row>
    <row r="34" spans="1:6" ht="15.5" hidden="1" outlineLevel="1" x14ac:dyDescent="0.35">
      <c r="A34" t="s">
        <v>40</v>
      </c>
      <c r="B34" s="14"/>
      <c r="C34" s="25">
        <v>8000</v>
      </c>
      <c r="D34" s="41">
        <v>10000</v>
      </c>
      <c r="E34" s="67">
        <f t="shared" si="1"/>
        <v>2000</v>
      </c>
      <c r="F34" s="8"/>
    </row>
    <row r="35" spans="1:6" ht="15.5" hidden="1" outlineLevel="1" x14ac:dyDescent="0.35">
      <c r="A35" t="s">
        <v>72</v>
      </c>
      <c r="B35" s="14"/>
      <c r="C35" s="25">
        <v>4000</v>
      </c>
      <c r="D35" s="41">
        <v>5000</v>
      </c>
      <c r="E35" s="67">
        <f t="shared" si="1"/>
        <v>1000</v>
      </c>
      <c r="F35" s="8" t="s">
        <v>108</v>
      </c>
    </row>
    <row r="36" spans="1:6" ht="15.5" collapsed="1" x14ac:dyDescent="0.35">
      <c r="A36" s="1" t="s">
        <v>113</v>
      </c>
      <c r="B36" s="7"/>
      <c r="C36" s="24">
        <f>+C35+C34+C33+C31+C29+C24</f>
        <v>667000</v>
      </c>
      <c r="D36" s="46">
        <f>+D35+D34+D33+D31+D29+D24</f>
        <v>695000</v>
      </c>
      <c r="E36" s="68">
        <f t="shared" si="1"/>
        <v>28000</v>
      </c>
      <c r="F36" s="8"/>
    </row>
    <row r="37" spans="1:6" ht="15.5" x14ac:dyDescent="0.35">
      <c r="A37" s="15"/>
      <c r="B37" s="14"/>
      <c r="C37" s="27"/>
      <c r="D37" s="40"/>
      <c r="E37" s="69">
        <f t="shared" si="1"/>
        <v>0</v>
      </c>
      <c r="F37" s="8"/>
    </row>
    <row r="38" spans="1:6" ht="15.5" x14ac:dyDescent="0.35">
      <c r="A38" s="1" t="s">
        <v>80</v>
      </c>
      <c r="B38" s="14"/>
      <c r="C38" s="24">
        <f>+C36+C10</f>
        <v>717100</v>
      </c>
      <c r="D38" s="43">
        <f>+D36+D10</f>
        <v>750100</v>
      </c>
      <c r="E38" s="71">
        <f t="shared" si="1"/>
        <v>33000</v>
      </c>
      <c r="F38" s="7"/>
    </row>
    <row r="39" spans="1:6" ht="15.5" x14ac:dyDescent="0.35">
      <c r="A39" s="1"/>
      <c r="B39" s="14"/>
      <c r="C39" s="24"/>
      <c r="D39" s="43"/>
      <c r="E39" s="71"/>
      <c r="F39" s="7"/>
    </row>
    <row r="40" spans="1:6" ht="13" x14ac:dyDescent="0.3">
      <c r="A40" s="1" t="s">
        <v>120</v>
      </c>
      <c r="B40" s="3"/>
      <c r="C40" s="20"/>
      <c r="D40" s="39"/>
      <c r="E40" s="65"/>
      <c r="F40" s="3"/>
    </row>
    <row r="41" spans="1:6" ht="13" x14ac:dyDescent="0.3">
      <c r="A41" s="33" t="s">
        <v>1</v>
      </c>
      <c r="B41" s="3"/>
      <c r="C41" s="28"/>
      <c r="D41" s="47"/>
      <c r="E41" s="74"/>
      <c r="F41" s="2"/>
    </row>
    <row r="42" spans="1:6" outlineLevel="2" x14ac:dyDescent="0.25">
      <c r="A42" s="5" t="s">
        <v>2</v>
      </c>
      <c r="B42" s="3"/>
      <c r="C42" s="25">
        <v>75000</v>
      </c>
      <c r="D42" s="41">
        <f>+C42</f>
        <v>75000</v>
      </c>
      <c r="E42" s="75">
        <f t="shared" ref="E42:E96" si="2">+D42-C42</f>
        <v>0</v>
      </c>
      <c r="F42" s="2"/>
    </row>
    <row r="43" spans="1:6" outlineLevel="2" x14ac:dyDescent="0.25">
      <c r="A43" s="5" t="s">
        <v>75</v>
      </c>
      <c r="B43" s="3"/>
      <c r="C43" s="25">
        <v>67000</v>
      </c>
      <c r="D43" s="41">
        <f>+C43</f>
        <v>67000</v>
      </c>
      <c r="E43" s="75">
        <f t="shared" si="2"/>
        <v>0</v>
      </c>
      <c r="F43" s="2"/>
    </row>
    <row r="44" spans="1:6" outlineLevel="2" x14ac:dyDescent="0.25">
      <c r="A44" s="5" t="s">
        <v>96</v>
      </c>
      <c r="B44" s="3"/>
      <c r="C44" s="25">
        <v>50000</v>
      </c>
      <c r="D44" s="41">
        <v>52000</v>
      </c>
      <c r="E44" s="75">
        <f t="shared" si="2"/>
        <v>2000</v>
      </c>
      <c r="F44" s="8" t="s">
        <v>90</v>
      </c>
    </row>
    <row r="45" spans="1:6" outlineLevel="2" x14ac:dyDescent="0.25">
      <c r="A45" s="5" t="s">
        <v>47</v>
      </c>
      <c r="B45" s="3"/>
      <c r="C45" s="25">
        <v>40000</v>
      </c>
      <c r="D45" s="41">
        <v>43000</v>
      </c>
      <c r="E45" s="75">
        <f t="shared" si="2"/>
        <v>3000</v>
      </c>
      <c r="F45" s="8" t="s">
        <v>91</v>
      </c>
    </row>
    <row r="46" spans="1:6" outlineLevel="2" x14ac:dyDescent="0.25">
      <c r="A46" s="5" t="s">
        <v>76</v>
      </c>
      <c r="B46" s="3"/>
      <c r="C46" s="25">
        <v>40000</v>
      </c>
      <c r="D46" s="41">
        <v>43000</v>
      </c>
      <c r="E46" s="75">
        <f t="shared" si="2"/>
        <v>3000</v>
      </c>
      <c r="F46" s="8" t="s">
        <v>91</v>
      </c>
    </row>
    <row r="47" spans="1:6" outlineLevel="2" x14ac:dyDescent="0.25">
      <c r="A47" s="5" t="s">
        <v>12</v>
      </c>
      <c r="B47" s="3"/>
      <c r="C47" s="25">
        <v>35000</v>
      </c>
      <c r="D47" s="41">
        <v>38000</v>
      </c>
      <c r="E47" s="75">
        <f t="shared" si="2"/>
        <v>3000</v>
      </c>
      <c r="F47" s="8" t="s">
        <v>92</v>
      </c>
    </row>
    <row r="48" spans="1:6" outlineLevel="2" x14ac:dyDescent="0.25">
      <c r="A48" s="5" t="s">
        <v>48</v>
      </c>
      <c r="B48" s="3"/>
      <c r="C48" s="25">
        <f>+C47</f>
        <v>35000</v>
      </c>
      <c r="D48" s="41">
        <f>+D47</f>
        <v>38000</v>
      </c>
      <c r="E48" s="75">
        <f t="shared" si="2"/>
        <v>3000</v>
      </c>
      <c r="F48" s="8" t="s">
        <v>92</v>
      </c>
    </row>
    <row r="49" spans="1:7" outlineLevel="2" x14ac:dyDescent="0.25">
      <c r="A49" s="5" t="s">
        <v>74</v>
      </c>
      <c r="B49" s="3"/>
      <c r="C49" s="25">
        <v>25000</v>
      </c>
      <c r="D49" s="41">
        <v>33000</v>
      </c>
      <c r="E49" s="75">
        <f t="shared" si="2"/>
        <v>8000</v>
      </c>
      <c r="F49" s="8" t="s">
        <v>93</v>
      </c>
      <c r="G49" s="8"/>
    </row>
    <row r="50" spans="1:7" s="1" customFormat="1" ht="13" outlineLevel="1" x14ac:dyDescent="0.3">
      <c r="A50" s="59" t="s">
        <v>81</v>
      </c>
      <c r="B50" s="60"/>
      <c r="C50" s="26">
        <f>SUM(C42:C49)</f>
        <v>367000</v>
      </c>
      <c r="D50" s="46">
        <f>SUM(D42:D49)</f>
        <v>389000</v>
      </c>
      <c r="E50" s="68">
        <f t="shared" si="2"/>
        <v>22000</v>
      </c>
      <c r="G50" s="8"/>
    </row>
    <row r="51" spans="1:7" ht="13" outlineLevel="1" x14ac:dyDescent="0.3">
      <c r="A51" s="32" t="s">
        <v>45</v>
      </c>
      <c r="B51" s="12"/>
      <c r="C51" s="30"/>
      <c r="D51" s="48"/>
      <c r="E51" s="75">
        <f t="shared" si="2"/>
        <v>0</v>
      </c>
      <c r="G51" s="84" t="s">
        <v>127</v>
      </c>
    </row>
    <row r="52" spans="1:7" outlineLevel="2" x14ac:dyDescent="0.25">
      <c r="A52" t="s">
        <v>3</v>
      </c>
      <c r="C52" s="25">
        <f>367040*0.0765</f>
        <v>28078.559999999998</v>
      </c>
      <c r="D52" s="48" t="e">
        <f>+#REF!</f>
        <v>#REF!</v>
      </c>
      <c r="E52" s="75" t="e">
        <f t="shared" si="2"/>
        <v>#REF!</v>
      </c>
      <c r="F52" s="35" t="e">
        <f>+D52/D50</f>
        <v>#REF!</v>
      </c>
      <c r="G52" s="8" t="s">
        <v>126</v>
      </c>
    </row>
    <row r="53" spans="1:7" outlineLevel="2" x14ac:dyDescent="0.25">
      <c r="A53" t="s">
        <v>4</v>
      </c>
      <c r="C53" s="25">
        <f>32921-28079</f>
        <v>4842</v>
      </c>
      <c r="D53" s="48" t="e">
        <f>+#REF!</f>
        <v>#REF!</v>
      </c>
      <c r="E53" s="75" t="e">
        <f t="shared" si="2"/>
        <v>#REF!</v>
      </c>
      <c r="F53" s="35" t="e">
        <f>+D53/D50</f>
        <v>#REF!</v>
      </c>
      <c r="G53" s="8"/>
    </row>
    <row r="54" spans="1:7" outlineLevel="2" x14ac:dyDescent="0.25">
      <c r="A54" t="s">
        <v>5</v>
      </c>
      <c r="C54" s="25">
        <v>3399</v>
      </c>
      <c r="D54" s="48" t="e">
        <f>+#REF!</f>
        <v>#REF!</v>
      </c>
      <c r="E54" s="75" t="e">
        <f t="shared" si="2"/>
        <v>#REF!</v>
      </c>
      <c r="F54" s="35" t="e">
        <f>+D54/D50</f>
        <v>#REF!</v>
      </c>
      <c r="G54" s="8" t="s">
        <v>128</v>
      </c>
    </row>
    <row r="55" spans="1:7" outlineLevel="2" x14ac:dyDescent="0.25">
      <c r="A55" t="s">
        <v>31</v>
      </c>
      <c r="C55" s="23">
        <v>20689</v>
      </c>
      <c r="D55" s="49" t="e">
        <f>+#REF!+#REF!</f>
        <v>#REF!</v>
      </c>
      <c r="E55" s="76" t="e">
        <f t="shared" si="2"/>
        <v>#REF!</v>
      </c>
      <c r="F55" s="35" t="e">
        <f>+D55/D50</f>
        <v>#REF!</v>
      </c>
      <c r="G55" s="8" t="s">
        <v>130</v>
      </c>
    </row>
    <row r="56" spans="1:7" s="1" customFormat="1" ht="13" outlineLevel="1" x14ac:dyDescent="0.3">
      <c r="A56" s="59" t="s">
        <v>82</v>
      </c>
      <c r="B56" s="60"/>
      <c r="C56" s="26">
        <f>SUM(C52:C55)</f>
        <v>57008.56</v>
      </c>
      <c r="D56" s="46" t="e">
        <f>SUM(D52:D55)</f>
        <v>#REF!</v>
      </c>
      <c r="E56" s="68" t="e">
        <f t="shared" si="2"/>
        <v>#REF!</v>
      </c>
      <c r="F56" s="35" t="e">
        <f>+D56/D50</f>
        <v>#REF!</v>
      </c>
      <c r="G56" s="8"/>
    </row>
    <row r="57" spans="1:7" outlineLevel="1" x14ac:dyDescent="0.25">
      <c r="A57" s="4"/>
      <c r="B57" s="12"/>
      <c r="C57" s="30"/>
      <c r="D57" s="48"/>
      <c r="E57" s="75">
        <f t="shared" si="2"/>
        <v>0</v>
      </c>
      <c r="G57" s="8"/>
    </row>
    <row r="58" spans="1:7" ht="13" x14ac:dyDescent="0.3">
      <c r="A58" s="59" t="s">
        <v>6</v>
      </c>
      <c r="B58" s="60"/>
      <c r="C58" s="54">
        <f>+C50+C56</f>
        <v>424008.56</v>
      </c>
      <c r="D58" s="61" t="e">
        <f>+D50+D56</f>
        <v>#REF!</v>
      </c>
      <c r="E58" s="77" t="e">
        <f t="shared" si="2"/>
        <v>#REF!</v>
      </c>
      <c r="F58" s="62" t="e">
        <f>+D58/D94</f>
        <v>#REF!</v>
      </c>
      <c r="G58" s="8"/>
    </row>
    <row r="59" spans="1:7" x14ac:dyDescent="0.25">
      <c r="C59" s="30"/>
      <c r="D59" s="48"/>
      <c r="E59" s="75">
        <f t="shared" si="2"/>
        <v>0</v>
      </c>
      <c r="G59" s="8"/>
    </row>
    <row r="60" spans="1:7" ht="13" x14ac:dyDescent="0.3">
      <c r="A60" s="33" t="s">
        <v>25</v>
      </c>
      <c r="B60" s="3"/>
      <c r="C60" s="29"/>
      <c r="D60" s="49"/>
      <c r="E60" s="76">
        <f t="shared" si="2"/>
        <v>0</v>
      </c>
      <c r="G60" s="8"/>
    </row>
    <row r="61" spans="1:7" hidden="1" outlineLevel="1" x14ac:dyDescent="0.25">
      <c r="A61" s="5" t="s">
        <v>26</v>
      </c>
      <c r="B61" s="5"/>
      <c r="C61" s="30">
        <v>115000</v>
      </c>
      <c r="D61" s="50">
        <v>120000</v>
      </c>
      <c r="E61" s="78">
        <f t="shared" si="2"/>
        <v>5000</v>
      </c>
      <c r="F61" s="8" t="s">
        <v>51</v>
      </c>
      <c r="G61" s="8"/>
    </row>
    <row r="62" spans="1:7" hidden="1" outlineLevel="1" x14ac:dyDescent="0.25">
      <c r="A62" s="5" t="s">
        <v>27</v>
      </c>
      <c r="B62" s="5"/>
      <c r="C62" s="30">
        <v>2640</v>
      </c>
      <c r="D62" s="50">
        <v>5000</v>
      </c>
      <c r="E62" s="78">
        <f t="shared" si="2"/>
        <v>2360</v>
      </c>
      <c r="F62" s="8" t="s">
        <v>79</v>
      </c>
      <c r="G62" s="8"/>
    </row>
    <row r="63" spans="1:7" hidden="1" outlineLevel="1" x14ac:dyDescent="0.25">
      <c r="A63" s="5" t="s">
        <v>95</v>
      </c>
      <c r="B63" s="5"/>
      <c r="C63" s="30">
        <v>2706</v>
      </c>
      <c r="D63" s="50">
        <v>3050</v>
      </c>
      <c r="E63" s="78">
        <f t="shared" si="2"/>
        <v>344</v>
      </c>
      <c r="F63" s="8" t="s">
        <v>52</v>
      </c>
      <c r="G63" s="8"/>
    </row>
    <row r="64" spans="1:7" hidden="1" outlineLevel="1" x14ac:dyDescent="0.25">
      <c r="A64" s="5" t="s">
        <v>28</v>
      </c>
      <c r="B64" s="5"/>
      <c r="C64" s="30">
        <v>2566</v>
      </c>
      <c r="D64" s="50">
        <v>3000</v>
      </c>
      <c r="E64" s="78">
        <f t="shared" si="2"/>
        <v>434</v>
      </c>
      <c r="F64" s="8" t="s">
        <v>53</v>
      </c>
      <c r="G64" s="8"/>
    </row>
    <row r="65" spans="1:7" hidden="1" outlineLevel="1" x14ac:dyDescent="0.25">
      <c r="A65" s="5" t="s">
        <v>44</v>
      </c>
      <c r="B65" s="5"/>
      <c r="C65" s="30">
        <v>16513</v>
      </c>
      <c r="D65" s="50">
        <v>18000</v>
      </c>
      <c r="E65" s="78">
        <f t="shared" si="2"/>
        <v>1487</v>
      </c>
      <c r="F65" s="8" t="s">
        <v>56</v>
      </c>
      <c r="G65" s="8"/>
    </row>
    <row r="66" spans="1:7" hidden="1" outlineLevel="1" x14ac:dyDescent="0.25">
      <c r="A66" s="5" t="s">
        <v>21</v>
      </c>
      <c r="B66" s="5"/>
      <c r="C66" s="30">
        <v>1524</v>
      </c>
      <c r="D66" s="50">
        <v>1600</v>
      </c>
      <c r="E66" s="78">
        <f t="shared" si="2"/>
        <v>76</v>
      </c>
      <c r="F66" s="8" t="s">
        <v>54</v>
      </c>
      <c r="G66" s="8"/>
    </row>
    <row r="67" spans="1:7" hidden="1" outlineLevel="1" x14ac:dyDescent="0.25">
      <c r="A67" s="5" t="s">
        <v>24</v>
      </c>
      <c r="B67" s="5"/>
      <c r="C67" s="30">
        <v>14432</v>
      </c>
      <c r="D67" s="50">
        <v>20000</v>
      </c>
      <c r="E67" s="78">
        <f t="shared" si="2"/>
        <v>5568</v>
      </c>
      <c r="F67" s="8" t="s">
        <v>78</v>
      </c>
      <c r="G67" s="8"/>
    </row>
    <row r="68" spans="1:7" hidden="1" outlineLevel="1" x14ac:dyDescent="0.25">
      <c r="A68" s="5" t="s">
        <v>22</v>
      </c>
      <c r="B68" s="5"/>
      <c r="C68" s="29">
        <v>40376</v>
      </c>
      <c r="D68" s="50">
        <v>60000</v>
      </c>
      <c r="E68" s="78">
        <f t="shared" si="2"/>
        <v>19624</v>
      </c>
      <c r="F68" s="8" t="s">
        <v>55</v>
      </c>
      <c r="G68" s="8"/>
    </row>
    <row r="69" spans="1:7" ht="13" collapsed="1" x14ac:dyDescent="0.3">
      <c r="A69" s="59" t="s">
        <v>83</v>
      </c>
      <c r="B69" s="1"/>
      <c r="C69" s="26">
        <f>SUM(C60:C68)</f>
        <v>195757</v>
      </c>
      <c r="D69" s="63">
        <f>SUM(D60:D68)</f>
        <v>230650</v>
      </c>
      <c r="E69" s="79">
        <f t="shared" si="2"/>
        <v>34893</v>
      </c>
      <c r="F69" s="11"/>
      <c r="G69" s="8"/>
    </row>
    <row r="70" spans="1:7" ht="13" x14ac:dyDescent="0.3">
      <c r="A70" s="33" t="s">
        <v>7</v>
      </c>
      <c r="B70" s="5"/>
      <c r="C70" s="30"/>
      <c r="D70" s="50"/>
      <c r="E70" s="78">
        <f t="shared" si="2"/>
        <v>0</v>
      </c>
      <c r="F70" s="8"/>
      <c r="G70" s="8"/>
    </row>
    <row r="71" spans="1:7" hidden="1" outlineLevel="1" x14ac:dyDescent="0.25">
      <c r="A71" s="5" t="s">
        <v>13</v>
      </c>
      <c r="B71" s="5"/>
      <c r="C71" s="30">
        <v>7340</v>
      </c>
      <c r="D71" s="50">
        <v>15000</v>
      </c>
      <c r="E71" s="78">
        <f t="shared" si="2"/>
        <v>7660</v>
      </c>
      <c r="F71" s="8"/>
      <c r="G71" s="8"/>
    </row>
    <row r="72" spans="1:7" hidden="1" outlineLevel="1" x14ac:dyDescent="0.25">
      <c r="A72" s="5" t="s">
        <v>20</v>
      </c>
      <c r="B72" s="5"/>
      <c r="C72" s="30">
        <f>27+31+14</f>
        <v>72</v>
      </c>
      <c r="D72" s="50">
        <f>12*20</f>
        <v>240</v>
      </c>
      <c r="E72" s="78">
        <f t="shared" si="2"/>
        <v>168</v>
      </c>
      <c r="F72" s="8" t="s">
        <v>46</v>
      </c>
    </row>
    <row r="73" spans="1:7" hidden="1" outlineLevel="1" x14ac:dyDescent="0.25">
      <c r="A73" s="5" t="s">
        <v>29</v>
      </c>
      <c r="B73" s="5"/>
      <c r="C73" s="30">
        <v>5115</v>
      </c>
      <c r="D73" s="50">
        <f>400*12+350</f>
        <v>5150</v>
      </c>
      <c r="E73" s="78">
        <f t="shared" si="2"/>
        <v>35</v>
      </c>
      <c r="F73" s="9" t="s">
        <v>89</v>
      </c>
    </row>
    <row r="74" spans="1:7" hidden="1" outlineLevel="1" x14ac:dyDescent="0.25">
      <c r="A74" s="5" t="s">
        <v>125</v>
      </c>
      <c r="B74" s="5"/>
      <c r="C74" s="30">
        <v>1000</v>
      </c>
      <c r="D74" s="50">
        <v>1000</v>
      </c>
      <c r="E74" s="78">
        <f t="shared" si="2"/>
        <v>0</v>
      </c>
      <c r="F74" s="9"/>
    </row>
    <row r="75" spans="1:7" hidden="1" outlineLevel="1" x14ac:dyDescent="0.25">
      <c r="A75" s="5" t="s">
        <v>43</v>
      </c>
      <c r="B75" s="5"/>
      <c r="C75" s="30">
        <v>600</v>
      </c>
      <c r="D75" s="50">
        <v>650</v>
      </c>
      <c r="E75" s="78">
        <f t="shared" si="2"/>
        <v>50</v>
      </c>
      <c r="F75" s="9"/>
    </row>
    <row r="76" spans="1:7" hidden="1" outlineLevel="1" x14ac:dyDescent="0.25">
      <c r="A76" s="5" t="s">
        <v>36</v>
      </c>
      <c r="B76" s="5"/>
      <c r="C76" s="30">
        <v>853</v>
      </c>
      <c r="D76" s="50">
        <v>1000</v>
      </c>
      <c r="E76" s="78">
        <f t="shared" si="2"/>
        <v>147</v>
      </c>
      <c r="F76" s="9"/>
    </row>
    <row r="77" spans="1:7" hidden="1" outlineLevel="1" x14ac:dyDescent="0.25">
      <c r="A77" s="5" t="s">
        <v>42</v>
      </c>
      <c r="B77" s="5"/>
      <c r="C77" s="30">
        <v>8800</v>
      </c>
      <c r="D77" s="50">
        <v>16200</v>
      </c>
      <c r="E77" s="78">
        <f t="shared" si="2"/>
        <v>7400</v>
      </c>
      <c r="F77" s="9" t="s">
        <v>49</v>
      </c>
    </row>
    <row r="78" spans="1:7" hidden="1" outlineLevel="1" x14ac:dyDescent="0.25">
      <c r="A78" s="5" t="s">
        <v>32</v>
      </c>
      <c r="B78" s="5"/>
      <c r="C78" s="30">
        <v>85</v>
      </c>
      <c r="D78" s="50">
        <v>100</v>
      </c>
      <c r="E78" s="78">
        <f t="shared" si="2"/>
        <v>15</v>
      </c>
      <c r="F78" s="8"/>
    </row>
    <row r="79" spans="1:7" hidden="1" outlineLevel="1" x14ac:dyDescent="0.25">
      <c r="A79" s="5" t="s">
        <v>34</v>
      </c>
      <c r="B79" s="5"/>
      <c r="C79" s="30">
        <v>3050</v>
      </c>
      <c r="D79" s="50">
        <f>+C79*1.05</f>
        <v>3202.5</v>
      </c>
      <c r="E79" s="78">
        <f t="shared" si="2"/>
        <v>152.5</v>
      </c>
      <c r="F79" s="8" t="s">
        <v>85</v>
      </c>
    </row>
    <row r="80" spans="1:7" hidden="1" outlineLevel="1" x14ac:dyDescent="0.25">
      <c r="A80" s="5" t="s">
        <v>33</v>
      </c>
      <c r="B80" s="5"/>
      <c r="C80" s="30">
        <v>4502</v>
      </c>
      <c r="D80" s="50">
        <f>+C80*1.05</f>
        <v>4727.1000000000004</v>
      </c>
      <c r="E80" s="78">
        <f t="shared" si="2"/>
        <v>225.10000000000036</v>
      </c>
      <c r="F80" s="8" t="s">
        <v>85</v>
      </c>
    </row>
    <row r="81" spans="1:7" hidden="1" outlineLevel="1" x14ac:dyDescent="0.25">
      <c r="A81" s="5" t="s">
        <v>35</v>
      </c>
      <c r="B81" s="5"/>
      <c r="C81" s="30">
        <v>155</v>
      </c>
      <c r="D81" s="50">
        <v>160</v>
      </c>
      <c r="E81" s="78">
        <f t="shared" si="2"/>
        <v>5</v>
      </c>
      <c r="F81" s="8"/>
    </row>
    <row r="82" spans="1:7" hidden="1" outlineLevel="1" x14ac:dyDescent="0.25">
      <c r="A82" s="5" t="s">
        <v>15</v>
      </c>
      <c r="B82" s="5"/>
      <c r="C82" s="30">
        <v>25</v>
      </c>
      <c r="D82" s="50">
        <v>500</v>
      </c>
      <c r="E82" s="78">
        <f t="shared" si="2"/>
        <v>475</v>
      </c>
      <c r="F82" s="8"/>
    </row>
    <row r="83" spans="1:7" hidden="1" outlineLevel="1" x14ac:dyDescent="0.25">
      <c r="A83" s="5" t="s">
        <v>8</v>
      </c>
      <c r="B83" s="5"/>
      <c r="C83" s="30">
        <v>521</v>
      </c>
      <c r="D83" s="50">
        <f>25*8*12</f>
        <v>2400</v>
      </c>
      <c r="E83" s="78">
        <f t="shared" si="2"/>
        <v>1879</v>
      </c>
      <c r="F83" s="8"/>
    </row>
    <row r="84" spans="1:7" hidden="1" outlineLevel="1" x14ac:dyDescent="0.25">
      <c r="A84" s="5" t="s">
        <v>16</v>
      </c>
      <c r="B84" s="5"/>
      <c r="C84" s="30">
        <v>20</v>
      </c>
      <c r="D84" s="50">
        <v>5000</v>
      </c>
      <c r="E84" s="78">
        <f t="shared" si="2"/>
        <v>4980</v>
      </c>
      <c r="F84" s="9"/>
    </row>
    <row r="85" spans="1:7" hidden="1" outlineLevel="1" x14ac:dyDescent="0.25">
      <c r="A85" s="5" t="s">
        <v>23</v>
      </c>
      <c r="B85" s="5"/>
      <c r="C85" s="30">
        <v>1266</v>
      </c>
      <c r="D85" s="50">
        <f>125*12</f>
        <v>1500</v>
      </c>
      <c r="E85" s="78">
        <f t="shared" si="2"/>
        <v>234</v>
      </c>
      <c r="F85" s="9"/>
      <c r="G85" s="8" t="s">
        <v>129</v>
      </c>
    </row>
    <row r="86" spans="1:7" hidden="1" outlineLevel="1" x14ac:dyDescent="0.25">
      <c r="A86" s="5" t="s">
        <v>17</v>
      </c>
      <c r="B86" s="5"/>
      <c r="C86" s="30">
        <v>167</v>
      </c>
      <c r="D86" s="50">
        <v>200</v>
      </c>
      <c r="E86" s="78">
        <f t="shared" si="2"/>
        <v>33</v>
      </c>
      <c r="F86" s="8"/>
    </row>
    <row r="87" spans="1:7" hidden="1" outlineLevel="1" x14ac:dyDescent="0.25">
      <c r="A87" s="5" t="s">
        <v>18</v>
      </c>
      <c r="B87" s="5"/>
      <c r="C87" s="30">
        <v>187</v>
      </c>
      <c r="D87" s="50">
        <v>225</v>
      </c>
      <c r="E87" s="78">
        <f t="shared" si="2"/>
        <v>38</v>
      </c>
      <c r="F87" s="8"/>
    </row>
    <row r="88" spans="1:7" hidden="1" outlineLevel="1" x14ac:dyDescent="0.25">
      <c r="A88" s="5" t="s">
        <v>30</v>
      </c>
      <c r="B88" s="5"/>
      <c r="C88" s="30">
        <v>14835</v>
      </c>
      <c r="D88" s="50">
        <f>1200*12+126*12</f>
        <v>15912</v>
      </c>
      <c r="E88" s="78">
        <f t="shared" si="2"/>
        <v>1077</v>
      </c>
      <c r="F88" s="8" t="s">
        <v>87</v>
      </c>
    </row>
    <row r="89" spans="1:7" hidden="1" outlineLevel="1" x14ac:dyDescent="0.25">
      <c r="A89" s="5" t="s">
        <v>19</v>
      </c>
      <c r="B89" s="5"/>
      <c r="C89" s="30">
        <v>500</v>
      </c>
      <c r="D89" s="50">
        <v>650</v>
      </c>
      <c r="E89" s="78">
        <f t="shared" si="2"/>
        <v>150</v>
      </c>
      <c r="F89" s="8"/>
    </row>
    <row r="90" spans="1:7" hidden="1" outlineLevel="1" x14ac:dyDescent="0.25">
      <c r="A90" s="5" t="s">
        <v>14</v>
      </c>
      <c r="B90" s="5"/>
      <c r="C90" s="30">
        <v>85</v>
      </c>
      <c r="D90" s="50">
        <v>100</v>
      </c>
      <c r="E90" s="78">
        <f t="shared" si="2"/>
        <v>15</v>
      </c>
      <c r="F90" s="8"/>
    </row>
    <row r="91" spans="1:7" hidden="1" outlineLevel="1" x14ac:dyDescent="0.25">
      <c r="A91" s="5" t="s">
        <v>10</v>
      </c>
      <c r="B91" s="5"/>
      <c r="C91" s="29">
        <v>5379</v>
      </c>
      <c r="D91" s="45">
        <f>600*12</f>
        <v>7200</v>
      </c>
      <c r="E91" s="73">
        <f t="shared" si="2"/>
        <v>1821</v>
      </c>
      <c r="F91" s="8" t="s">
        <v>88</v>
      </c>
    </row>
    <row r="92" spans="1:7" ht="13" collapsed="1" x14ac:dyDescent="0.3">
      <c r="A92" s="59" t="s">
        <v>84</v>
      </c>
      <c r="B92" s="1"/>
      <c r="C92" s="26">
        <f>SUM(C71:C91)</f>
        <v>54557</v>
      </c>
      <c r="D92" s="46">
        <f>SUM(D71:D91)</f>
        <v>81116.600000000006</v>
      </c>
      <c r="E92" s="68">
        <f t="shared" si="2"/>
        <v>26559.600000000006</v>
      </c>
      <c r="F92" s="11"/>
    </row>
    <row r="93" spans="1:7" x14ac:dyDescent="0.25">
      <c r="A93" s="5"/>
      <c r="B93" s="5"/>
      <c r="C93" s="30"/>
      <c r="D93" s="41"/>
      <c r="E93" s="67">
        <f t="shared" si="2"/>
        <v>0</v>
      </c>
      <c r="F93" s="8"/>
    </row>
    <row r="94" spans="1:7" ht="13" x14ac:dyDescent="0.3">
      <c r="A94" s="53" t="s">
        <v>9</v>
      </c>
      <c r="B94" s="1"/>
      <c r="C94" s="54">
        <f>+C58+C69+C92</f>
        <v>674322.56</v>
      </c>
      <c r="D94" s="55" t="e">
        <f>+D58+D69+D92</f>
        <v>#REF!</v>
      </c>
      <c r="E94" s="80" t="e">
        <f t="shared" si="2"/>
        <v>#REF!</v>
      </c>
      <c r="F94" s="11"/>
    </row>
    <row r="95" spans="1:7" x14ac:dyDescent="0.25">
      <c r="A95" s="6"/>
      <c r="B95" s="6"/>
      <c r="C95" s="31"/>
      <c r="D95" s="50"/>
      <c r="E95" s="78">
        <f t="shared" si="2"/>
        <v>0</v>
      </c>
      <c r="F95" s="8"/>
    </row>
    <row r="96" spans="1:7" ht="13.5" thickBot="1" x14ac:dyDescent="0.35">
      <c r="A96" s="53" t="s">
        <v>123</v>
      </c>
      <c r="B96" s="1"/>
      <c r="C96" s="56">
        <f>+C38-C94</f>
        <v>42777.439999999944</v>
      </c>
      <c r="D96" s="57" t="e">
        <f>+D38-D94</f>
        <v>#REF!</v>
      </c>
      <c r="E96" s="81" t="e">
        <f t="shared" si="2"/>
        <v>#REF!</v>
      </c>
      <c r="F96" s="58"/>
    </row>
    <row r="97" spans="1:7" ht="13.5" thickTop="1" x14ac:dyDescent="0.3">
      <c r="A97" s="53"/>
      <c r="B97" s="1"/>
      <c r="C97" s="26"/>
      <c r="D97" s="46"/>
      <c r="E97" s="68"/>
      <c r="F97" s="58"/>
    </row>
    <row r="98" spans="1:7" ht="13" x14ac:dyDescent="0.3">
      <c r="A98" s="1" t="s">
        <v>119</v>
      </c>
      <c r="B98" s="5"/>
      <c r="C98" s="82"/>
      <c r="D98" s="83"/>
      <c r="E98" s="83"/>
      <c r="F98" s="8"/>
    </row>
    <row r="99" spans="1:7" ht="13" outlineLevel="1" x14ac:dyDescent="0.3">
      <c r="A99" s="33" t="s">
        <v>117</v>
      </c>
      <c r="B99" s="5"/>
      <c r="C99" s="26"/>
      <c r="D99" s="41"/>
      <c r="E99" s="67"/>
      <c r="F99" s="8"/>
    </row>
    <row r="100" spans="1:7" ht="13" outlineLevel="1" x14ac:dyDescent="0.3">
      <c r="A100" s="5" t="str">
        <f>+A15</f>
        <v>Jim Smith Foundation</v>
      </c>
      <c r="B100" s="5"/>
      <c r="C100" s="26"/>
      <c r="D100" s="41">
        <v>240000</v>
      </c>
      <c r="E100" s="67">
        <f>+D100-C100</f>
        <v>240000</v>
      </c>
      <c r="F100" s="8"/>
    </row>
    <row r="101" spans="1:7" ht="13" outlineLevel="1" x14ac:dyDescent="0.3">
      <c r="A101" s="33" t="s">
        <v>122</v>
      </c>
      <c r="B101" s="5"/>
      <c r="C101" s="26"/>
      <c r="D101" s="41"/>
      <c r="E101" s="67"/>
      <c r="F101" s="8"/>
    </row>
    <row r="102" spans="1:7" ht="13" outlineLevel="1" x14ac:dyDescent="0.3">
      <c r="A102" s="5" t="str">
        <f>+A100</f>
        <v>Jim Smith Foundation</v>
      </c>
      <c r="B102" s="5"/>
      <c r="C102" s="26"/>
      <c r="D102" s="41">
        <v>-120000</v>
      </c>
      <c r="E102" s="67">
        <f>+D102-C102</f>
        <v>-120000</v>
      </c>
      <c r="F102" s="8"/>
    </row>
    <row r="103" spans="1:7" ht="13" x14ac:dyDescent="0.3">
      <c r="A103" s="1" t="s">
        <v>118</v>
      </c>
      <c r="B103" s="5"/>
      <c r="C103" s="31"/>
      <c r="D103" s="50">
        <f>+D100+D102</f>
        <v>120000</v>
      </c>
      <c r="E103" s="78">
        <f>+D103-C103</f>
        <v>120000</v>
      </c>
      <c r="F103" s="8"/>
    </row>
    <row r="104" spans="1:7" ht="13.5" thickBot="1" x14ac:dyDescent="0.35">
      <c r="A104" s="1" t="s">
        <v>124</v>
      </c>
      <c r="B104" s="5"/>
      <c r="C104" s="56">
        <f>+C103+C96</f>
        <v>42777.439999999944</v>
      </c>
      <c r="D104" s="57" t="e">
        <f>+D103+D96</f>
        <v>#REF!</v>
      </c>
      <c r="E104" s="81" t="e">
        <f>+E103+E96</f>
        <v>#REF!</v>
      </c>
      <c r="F104" s="8"/>
      <c r="G104" s="1"/>
    </row>
    <row r="105" spans="1:7" ht="13" thickTop="1" x14ac:dyDescent="0.25">
      <c r="A105" s="5"/>
      <c r="B105" s="5"/>
      <c r="C105" s="13"/>
      <c r="D105" s="5"/>
      <c r="E105" s="5"/>
      <c r="F105" s="8"/>
    </row>
    <row r="106" spans="1:7" x14ac:dyDescent="0.25">
      <c r="A106" s="37" t="s">
        <v>114</v>
      </c>
      <c r="B106" s="5"/>
      <c r="C106" s="13"/>
      <c r="D106" s="5"/>
      <c r="E106" s="5"/>
      <c r="F106" s="8"/>
    </row>
    <row r="107" spans="1:7" x14ac:dyDescent="0.25">
      <c r="A107" s="5"/>
      <c r="B107" s="5"/>
      <c r="C107" s="13"/>
      <c r="D107" s="5"/>
      <c r="E107" s="5"/>
      <c r="F107" s="8"/>
    </row>
    <row r="108" spans="1:7" x14ac:dyDescent="0.25">
      <c r="A108" s="5"/>
      <c r="B108" s="5"/>
      <c r="C108" s="13"/>
      <c r="D108" s="5"/>
      <c r="E108" s="5"/>
      <c r="F108" s="8"/>
    </row>
    <row r="109" spans="1:7" x14ac:dyDescent="0.25">
      <c r="A109" s="5"/>
      <c r="B109" s="5"/>
      <c r="C109" s="13"/>
      <c r="D109" s="5"/>
      <c r="E109" s="5"/>
      <c r="F109" s="8"/>
    </row>
    <row r="110" spans="1:7" ht="13" x14ac:dyDescent="0.3">
      <c r="A110" s="5"/>
      <c r="B110" s="5"/>
      <c r="C110" s="13"/>
      <c r="D110" s="5"/>
      <c r="E110" s="5"/>
      <c r="F110" s="8"/>
      <c r="G110" s="1"/>
    </row>
    <row r="111" spans="1:7" x14ac:dyDescent="0.25">
      <c r="A111" s="5"/>
      <c r="B111" s="5"/>
      <c r="C111" s="13"/>
      <c r="D111" s="5"/>
      <c r="E111" s="5"/>
      <c r="F111" s="8"/>
    </row>
    <row r="112" spans="1:7" x14ac:dyDescent="0.25">
      <c r="A112" s="5"/>
      <c r="B112" s="5"/>
      <c r="C112" s="13"/>
      <c r="D112" s="5"/>
      <c r="E112" s="5"/>
      <c r="F112" s="8"/>
    </row>
    <row r="113" spans="3:6" x14ac:dyDescent="0.25">
      <c r="C113" s="13"/>
      <c r="F113" s="8"/>
    </row>
    <row r="114" spans="3:6" x14ac:dyDescent="0.25">
      <c r="C114" s="13"/>
    </row>
    <row r="115" spans="3:6" x14ac:dyDescent="0.25">
      <c r="C115" s="13"/>
    </row>
    <row r="116" spans="3:6" x14ac:dyDescent="0.25">
      <c r="C116" s="13"/>
    </row>
    <row r="117" spans="3:6" x14ac:dyDescent="0.25">
      <c r="C117" s="13"/>
    </row>
    <row r="118" spans="3:6" x14ac:dyDescent="0.25">
      <c r="C118" s="13"/>
    </row>
    <row r="119" spans="3:6" x14ac:dyDescent="0.25">
      <c r="C119" s="13"/>
    </row>
    <row r="120" spans="3:6" x14ac:dyDescent="0.25">
      <c r="C120" s="13"/>
    </row>
    <row r="121" spans="3:6" x14ac:dyDescent="0.25">
      <c r="C121" s="13"/>
    </row>
    <row r="122" spans="3:6" x14ac:dyDescent="0.25">
      <c r="C122" s="1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D1EBE6F966F8143BC39446869F4D863" ma:contentTypeVersion="13" ma:contentTypeDescription="Create a new document." ma:contentTypeScope="" ma:versionID="d2b22dc7ffc11f4a683a898ab00af572">
  <xsd:schema xmlns:xsd="http://www.w3.org/2001/XMLSchema" xmlns:xs="http://www.w3.org/2001/XMLSchema" xmlns:p="http://schemas.microsoft.com/office/2006/metadata/properties" xmlns:ns2="4d3604d5-dfc7-4d09-8b40-27005e28e4ea" xmlns:ns3="6561e49d-6d9f-47dc-8c66-04bb70aa5acc" targetNamespace="http://schemas.microsoft.com/office/2006/metadata/properties" ma:root="true" ma:fieldsID="f49759fb2f8cae303758437188549914" ns2:_="" ns3:_="">
    <xsd:import namespace="4d3604d5-dfc7-4d09-8b40-27005e28e4ea"/>
    <xsd:import namespace="6561e49d-6d9f-47dc-8c66-04bb70aa5acc"/>
    <xsd:element name="properties">
      <xsd:complexType>
        <xsd:sequence>
          <xsd:element name="documentManagement">
            <xsd:complexType>
              <xsd:all>
                <xsd:element ref="ns2:Folder_x0020_Description" minOccurs="0"/>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3604d5-dfc7-4d09-8b40-27005e28e4ea" elementFormDefault="qualified">
    <xsd:import namespace="http://schemas.microsoft.com/office/2006/documentManagement/types"/>
    <xsd:import namespace="http://schemas.microsoft.com/office/infopath/2007/PartnerControls"/>
    <xsd:element name="Folder_x0020_Description" ma:index="2" nillable="true" ma:displayName="Folder Description" ma:internalName="Folder_x0020_Description">
      <xsd:simpleType>
        <xsd:restriction base="dms:Note">
          <xsd:maxLength value="255"/>
        </xsd:restriction>
      </xsd:simpleType>
    </xsd:element>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AutoKeyPoints" ma:index="7" nillable="true" ma:displayName="MediaServiceAutoKeyPoints" ma:hidden="true" ma:internalName="MediaServiceAutoKeyPoints" ma:readOnly="true">
      <xsd:simpleType>
        <xsd:restriction base="dms:Note"/>
      </xsd:simpleType>
    </xsd:element>
    <xsd:element name="MediaServiceKeyPoints" ma:index="8" nillable="true" ma:displayName="KeyPoints" ma:internalName="MediaServiceKeyPoints" ma:readOnly="true">
      <xsd:simpleType>
        <xsd:restriction base="dms:Note">
          <xsd:maxLength value="255"/>
        </xsd:restriction>
      </xsd:simpleType>
    </xsd:element>
    <xsd:element name="MediaServiceDateTaken" ma:index="9" nillable="true" ma:displayName="MediaServiceDateTaken" ma:hidden="true" ma:internalName="MediaServiceDateTaken" ma:readOnly="true">
      <xsd:simpleType>
        <xsd:restriction base="dms:Text"/>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61e49d-6d9f-47dc-8c66-04bb70aa5acc"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Folder_x0020_Description xmlns="4d3604d5-dfc7-4d09-8b40-27005e28e4ea" xsi:nil="true"/>
  </documentManagement>
</p:properties>
</file>

<file path=customXml/itemProps1.xml><?xml version="1.0" encoding="utf-8"?>
<ds:datastoreItem xmlns:ds="http://schemas.openxmlformats.org/officeDocument/2006/customXml" ds:itemID="{1B53BA56-4239-423D-A103-4CB41F0ED2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3604d5-dfc7-4d09-8b40-27005e28e4ea"/>
    <ds:schemaRef ds:uri="6561e49d-6d9f-47dc-8c66-04bb70aa5a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8F34A31-0615-49B8-82FC-B56FA782D936}">
  <ds:schemaRefs>
    <ds:schemaRef ds:uri="http://schemas.microsoft.com/office/2006/metadata/longProperties"/>
  </ds:schemaRefs>
</ds:datastoreItem>
</file>

<file path=customXml/itemProps3.xml><?xml version="1.0" encoding="utf-8"?>
<ds:datastoreItem xmlns:ds="http://schemas.openxmlformats.org/officeDocument/2006/customXml" ds:itemID="{2E46786E-F951-4166-AF46-6E079A235D04}">
  <ds:schemaRefs>
    <ds:schemaRef ds:uri="http://schemas.microsoft.com/sharepoint/v3/contenttype/forms"/>
  </ds:schemaRefs>
</ds:datastoreItem>
</file>

<file path=customXml/itemProps4.xml><?xml version="1.0" encoding="utf-8"?>
<ds:datastoreItem xmlns:ds="http://schemas.openxmlformats.org/officeDocument/2006/customXml" ds:itemID="{F4DF2CEC-2760-4FAE-B404-5175B6CBBE98}">
  <ds:schemaRefs>
    <ds:schemaRef ds:uri="http://schemas.microsoft.com/office/2006/metadata/properties"/>
    <ds:schemaRef ds:uri="http://schemas.microsoft.com/office/infopath/2007/PartnerControls"/>
    <ds:schemaRef ds:uri="4d3604d5-dfc7-4d09-8b40-27005e28e4e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Overview</vt:lpstr>
      <vt:lpstr>Instructions</vt:lpstr>
      <vt:lpstr>Monthly Cash Flow Projection</vt:lpstr>
      <vt:lpstr>Weekly Cash Flow Projection</vt:lpstr>
      <vt:lpstr>TRNA example</vt:lpstr>
      <vt:lpstr>Instructions!Print_Area</vt:lpstr>
      <vt:lpstr>'Monthly Cash Flow Projection'!Print_Area</vt:lpstr>
      <vt:lpstr>'Weekly Cash Flow Projection'!Print_Area</vt:lpstr>
      <vt:lpstr>'Monthly Cash Flow Projection'!Print_Titles</vt:lpstr>
      <vt:lpstr>'Weekly Cash Flow Projection'!Print_Titles</vt:lpstr>
    </vt:vector>
  </TitlesOfParts>
  <Company>Gateway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Gateway Client</dc:creator>
  <cp:lastModifiedBy>Stacey Bergman</cp:lastModifiedBy>
  <cp:lastPrinted>2024-05-21T06:50:41Z</cp:lastPrinted>
  <dcterms:created xsi:type="dcterms:W3CDTF">2005-01-30T15:37:40Z</dcterms:created>
  <dcterms:modified xsi:type="dcterms:W3CDTF">2026-04-16T17:10:06Z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Alvarez, Kristine</vt:lpwstr>
  </property>
  <property fmtid="{D5CDD505-2E9C-101B-9397-08002B2CF9AE}" pid="3" name="Order">
    <vt:lpwstr>1158800.00000000</vt:lpwstr>
  </property>
  <property fmtid="{D5CDD505-2E9C-101B-9397-08002B2CF9AE}" pid="4" name="display_urn:schemas-microsoft-com:office:office#Author">
    <vt:lpwstr>Alvarez, Kristine</vt:lpwstr>
  </property>
</Properties>
</file>